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5" windowWidth="20010" windowHeight="7845"/>
  </bookViews>
  <sheets>
    <sheet name="Instrucciones" sheetId="1" r:id="rId1"/>
    <sheet name="Imprimir" sheetId="4" r:id="rId2"/>
    <sheet name="Hoja3" sheetId="3" r:id="rId3"/>
  </sheets>
  <definedNames>
    <definedName name="_xlnm.Print_Area" localSheetId="1">Imprimir!$A$1:$K$60</definedName>
    <definedName name="_xlnm.Print_Area" localSheetId="0">Instrucciones!$B$1:$U$44</definedName>
  </definedNames>
  <calcPr calcId="144525"/>
</workbook>
</file>

<file path=xl/calcChain.xml><?xml version="1.0" encoding="utf-8"?>
<calcChain xmlns="http://schemas.openxmlformats.org/spreadsheetml/2006/main">
  <c r="H59" i="4" l="1"/>
  <c r="H58" i="4"/>
  <c r="H57" i="4"/>
  <c r="H56" i="4"/>
  <c r="I37" i="4"/>
  <c r="H55" i="4"/>
  <c r="I36" i="4"/>
  <c r="H54" i="4"/>
  <c r="I35" i="4"/>
  <c r="H53" i="4"/>
  <c r="I34" i="4"/>
  <c r="H52" i="4"/>
  <c r="I33" i="4"/>
  <c r="H51" i="4"/>
  <c r="I32" i="4"/>
  <c r="I31" i="4"/>
  <c r="H49" i="4"/>
  <c r="I30" i="4"/>
  <c r="H48" i="4"/>
  <c r="I29" i="4"/>
  <c r="H47" i="4"/>
  <c r="I28" i="4"/>
  <c r="H46" i="4"/>
  <c r="I27" i="4"/>
  <c r="H45" i="4"/>
  <c r="I26" i="4"/>
  <c r="I25" i="4"/>
  <c r="H43" i="4"/>
  <c r="I24" i="4"/>
  <c r="I23" i="4"/>
  <c r="H39" i="1"/>
  <c r="H42" i="4" l="1"/>
  <c r="H19" i="4" s="1"/>
  <c r="H17" i="4" s="1"/>
  <c r="I22" i="4"/>
  <c r="I39" i="1"/>
  <c r="S43" i="1"/>
  <c r="S42" i="1"/>
  <c r="S41" i="1"/>
  <c r="S40" i="1"/>
  <c r="S39" i="1"/>
  <c r="S38" i="1"/>
  <c r="S37" i="1"/>
  <c r="S36" i="1"/>
  <c r="S35" i="1"/>
  <c r="S33" i="1"/>
  <c r="S32" i="1"/>
  <c r="S31" i="1"/>
  <c r="S30" i="1"/>
  <c r="S29" i="1"/>
  <c r="S27" i="1"/>
  <c r="I40" i="1"/>
  <c r="I38" i="1"/>
  <c r="I37" i="1"/>
  <c r="I36" i="1"/>
  <c r="I35" i="1"/>
  <c r="I34" i="1"/>
  <c r="I33" i="1"/>
  <c r="I32" i="1"/>
  <c r="I31" i="1"/>
  <c r="I30" i="1"/>
  <c r="I29" i="1" l="1"/>
  <c r="I28" i="1"/>
  <c r="I27" i="1"/>
  <c r="I26" i="1"/>
  <c r="G21" i="1"/>
  <c r="S26" i="1"/>
  <c r="P17" i="1" s="1"/>
  <c r="P14" i="1" s="1"/>
  <c r="I25" i="1" l="1"/>
</calcChain>
</file>

<file path=xl/sharedStrings.xml><?xml version="1.0" encoding="utf-8"?>
<sst xmlns="http://schemas.openxmlformats.org/spreadsheetml/2006/main" count="248" uniqueCount="123">
  <si>
    <t>Q.M.P. =</t>
  </si>
  <si>
    <t>l/min</t>
  </si>
  <si>
    <t>DIAMETRO MEDIDOR</t>
  </si>
  <si>
    <t>(mm)</t>
  </si>
  <si>
    <r>
      <t>(m</t>
    </r>
    <r>
      <rPr>
        <vertAlign val="superscript"/>
        <sz val="11"/>
        <color theme="1"/>
        <rFont val="Arial"/>
        <family val="2"/>
      </rPr>
      <t>3</t>
    </r>
    <r>
      <rPr>
        <sz val="11"/>
        <color theme="1"/>
        <rFont val="Arial"/>
        <family val="2"/>
      </rPr>
      <t xml:space="preserve">/día) </t>
    </r>
  </si>
  <si>
    <t>GASTO MAXIMO PROBABLE</t>
  </si>
  <si>
    <t>(l/min)</t>
  </si>
  <si>
    <t>REGLAMENTO DE INSTALACIONES DOMICILIARIAS DE AGUA POTABLE Y DE ALCANTARILLADO</t>
  </si>
  <si>
    <t>QI =</t>
  </si>
  <si>
    <t>CALCULO DIAMETRO MEDIODR DE AP.</t>
  </si>
  <si>
    <t>&gt; 20</t>
  </si>
  <si>
    <t>&gt; 333</t>
  </si>
  <si>
    <t>CONSUMO MAXIMO
DIARIO</t>
  </si>
  <si>
    <t>( QMP )</t>
  </si>
  <si>
    <t>( QMD )</t>
  </si>
  <si>
    <t>TABLA CONSUMO MAXIMO DIARIO EN INSTALACIONES</t>
  </si>
  <si>
    <t>DOMICILIARIAS DE AGUA POTABLE</t>
  </si>
  <si>
    <t>En m3/día</t>
  </si>
  <si>
    <t>Casa Habitación</t>
  </si>
  <si>
    <t>Edificio departamento con arranque independiente o remarcador e incluyendo sólo uso doméstico</t>
  </si>
  <si>
    <t>Establecimientos Educacionales.</t>
  </si>
  <si>
    <t>200 a 
300 L/hab/día</t>
  </si>
  <si>
    <t>450 L/hab/día</t>
  </si>
  <si>
    <t>50 L/Alum. ext./día
100 L/Alum.Mp/día
200 L/alum.Int./día</t>
  </si>
  <si>
    <t>Establecimientos Hospitalarios.</t>
  </si>
  <si>
    <t>1.300-2.000 L/Cam/d</t>
  </si>
  <si>
    <t>Locales Industriales por operario por Turno</t>
  </si>
  <si>
    <t>150 L/día</t>
  </si>
  <si>
    <t>Locales Comerciales y Oficinas</t>
  </si>
  <si>
    <t>Bares, restaurantes, Fuentes de Soda y Similares</t>
  </si>
  <si>
    <t>40 L/m2/día</t>
  </si>
  <si>
    <t>150 L/Empl./día
10 L/m2/día  min.</t>
  </si>
  <si>
    <t>Salas de Espectáculos, sin acondicionamiento de aire</t>
  </si>
  <si>
    <t>25 L/Butaca/día</t>
  </si>
  <si>
    <t>Jardines y Prados</t>
  </si>
  <si>
    <t>10 L/m2/día</t>
  </si>
  <si>
    <t>Edificio departamento con arranque único, comprendidos
 usos domésticos Lavado, Riego, Calefacción.</t>
  </si>
  <si>
    <t>Dispensarios, Policlínicos y otros similares</t>
  </si>
  <si>
    <t>100 L/m2/día</t>
  </si>
  <si>
    <t>Regimientos y Cuarteles (adicionar otros consumos)</t>
  </si>
  <si>
    <t>200 L/hombre/día</t>
  </si>
  <si>
    <t>Hoteles y Residenciales</t>
  </si>
  <si>
    <t>Piscinas Residenciales con Equipos de Resirculación</t>
  </si>
  <si>
    <t>1 Cambio al mes</t>
  </si>
  <si>
    <t>Piscinas Residenciales sin Equipos de Resirculación</t>
  </si>
  <si>
    <t>2 Cambio/10 días</t>
  </si>
  <si>
    <t>QMD</t>
  </si>
  <si>
    <t>Consumo</t>
  </si>
  <si>
    <t>Según</t>
  </si>
  <si>
    <t>SEGÚN  QMP y  ( QI )</t>
  </si>
  <si>
    <t>TABLA PARA DEFINIR d= MEDIDOR</t>
  </si>
  <si>
    <t xml:space="preserve">VALOR </t>
  </si>
  <si>
    <t>´=INGRESAR</t>
  </si>
  <si>
    <t>SUMAR</t>
  </si>
  <si>
    <t>COMPARAR</t>
  </si>
  <si>
    <t>GASTO INSTALADO DE LLAVES DE AGUA POTABLE</t>
  </si>
  <si>
    <t>Inodoro Corriente</t>
  </si>
  <si>
    <t>Gasto en  ( L/min )</t>
  </si>
  <si>
    <t>Agua Fria</t>
  </si>
  <si>
    <t>Agua Caliente</t>
  </si>
  <si>
    <t>10  L/min</t>
  </si>
  <si>
    <t>Según especificaciones 
del fabricante</t>
  </si>
  <si>
    <t>Inodoro con Válvula Automática</t>
  </si>
  <si>
    <t>Baño Lluvia</t>
  </si>
  <si>
    <t>Baño Tina</t>
  </si>
  <si>
    <t>Lavatorio</t>
  </si>
  <si>
    <t>Bidet</t>
  </si>
  <si>
    <t>Urinario Corriente</t>
  </si>
  <si>
    <t>Urinario con Válvula Automática</t>
  </si>
  <si>
    <t>Lavaplatos</t>
  </si>
  <si>
    <t>Lavadero</t>
  </si>
  <si>
    <t>Lavacopas</t>
  </si>
  <si>
    <t>Bebedero</t>
  </si>
  <si>
    <t>Salivera Dentista</t>
  </si>
  <si>
    <t>Llave de Riego 13mm</t>
  </si>
  <si>
    <t>Llave de Riego 19mm</t>
  </si>
  <si>
    <t>Urinario con Cañería Perforada</t>
  </si>
  <si>
    <t>Ducha con Cañería Perforada</t>
  </si>
  <si>
    <t>EN ARTEFACTOS SANITARIOS  ( QI )</t>
  </si>
  <si>
    <t>QI</t>
  </si>
  <si>
    <t>15 L/min</t>
  </si>
  <si>
    <t>8 L/min</t>
  </si>
  <si>
    <t>10 L/min</t>
  </si>
  <si>
    <t>6 L/min</t>
  </si>
  <si>
    <t>12 L/min</t>
  </si>
  <si>
    <t>5 L/min</t>
  </si>
  <si>
    <t>20 L/min</t>
  </si>
  <si>
    <t>50 L/min</t>
  </si>
  <si>
    <t>40 L/min</t>
  </si>
  <si>
    <t>TRASPASAR</t>
  </si>
  <si>
    <t>EXISTEN DOS FORMAS DE CALCULAR EL DIAMETRO DE UN MEDIDOR EN BASE AL GASTO ( QMD ) Y EN BASE AL GASTO ( QMP ) EL QUE SE CALCULA EN BASE AL ( QI )</t>
  </si>
  <si>
    <t>EN ESTE CASO CORRESPONDE UN</t>
  </si>
  <si>
    <t>180 L/hab/día</t>
  </si>
  <si>
    <t>Unidades</t>
  </si>
  <si>
    <t>200 L/Cama/día</t>
  </si>
  <si>
    <t>MAP DE 13 mm PORQUE 41,55 L/min</t>
  </si>
  <si>
    <t>ES MENOR QUE 50 L/min y porque</t>
  </si>
  <si>
    <t>1,72 m3/día es menor que 3 m3/día, según tabla</t>
  </si>
  <si>
    <t>CAPACIDAD DE MEDIDORES (m3/día o l/min)</t>
  </si>
  <si>
    <t>SUMAR en m3/día</t>
  </si>
  <si>
    <t>HOSPITAL CHAMPA</t>
  </si>
  <si>
    <t>PROTOCOLO OPERACIONAL</t>
  </si>
  <si>
    <t>PROTOCOLO N°</t>
  </si>
  <si>
    <t>PROCESO:</t>
  </si>
  <si>
    <t>ACTIVIDAD:</t>
  </si>
  <si>
    <t>PROT. 03</t>
  </si>
  <si>
    <t>FACTIBILIDAD INSTALACIONES DOMICILIARIAS</t>
  </si>
  <si>
    <t>CALCULO MEDIDOR DE CAUDAL AP.</t>
  </si>
  <si>
    <t>m3/día</t>
  </si>
  <si>
    <t xml:space="preserve">       TABLA CONSUMO MAXIMO DIARIO EN INSTALACIONES</t>
  </si>
  <si>
    <t>Wc</t>
  </si>
  <si>
    <t>Ur.</t>
  </si>
  <si>
    <t>LLj.</t>
  </si>
  <si>
    <t>L°</t>
  </si>
  <si>
    <t>CAPACIDAD DE REGISTRO SEGÚN DIAMETRO MEDIDOR</t>
  </si>
  <si>
    <t xml:space="preserve">CALCULO MEDIDOR DE CAUDAL AP. </t>
  </si>
  <si>
    <t>Fecha:
26-02-2014</t>
  </si>
  <si>
    <r>
      <t xml:space="preserve">SOLICITUD N°: 
                   </t>
    </r>
    <r>
      <rPr>
        <b/>
        <sz val="12"/>
        <rFont val="Tahoma"/>
        <family val="2"/>
      </rPr>
      <t xml:space="preserve"> </t>
    </r>
    <r>
      <rPr>
        <b/>
        <sz val="14"/>
        <rFont val="Tahoma"/>
        <family val="2"/>
      </rPr>
      <t>1681-2014</t>
    </r>
  </si>
  <si>
    <t>PROT. OP 03</t>
  </si>
  <si>
    <t>APR</t>
  </si>
  <si>
    <t>B°Ll</t>
  </si>
  <si>
    <t>B°</t>
  </si>
  <si>
    <t>LP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</si>
</sst>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3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Arial"/>
      <family val="2"/>
    </font>
    <font>
      <vertAlign val="superscript"/>
      <sz val="11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Tahoma"/>
      <family val="2"/>
    </font>
    <font>
      <b/>
      <sz val="10"/>
      <name val="Comic Sans MS"/>
      <family val="4"/>
    </font>
    <font>
      <b/>
      <sz val="12"/>
      <name val="Tahoma"/>
      <family val="2"/>
    </font>
    <font>
      <sz val="11"/>
      <name val="Tahoma"/>
      <family val="2"/>
    </font>
    <font>
      <sz val="12"/>
      <name val="Tahoma"/>
      <family val="2"/>
    </font>
    <font>
      <sz val="8"/>
      <name val="Tahoma"/>
      <family val="2"/>
    </font>
    <font>
      <b/>
      <sz val="11"/>
      <name val="Tahoma"/>
      <family val="2"/>
    </font>
    <font>
      <sz val="11"/>
      <color indexed="8"/>
      <name val="Calibri"/>
      <family val="2"/>
    </font>
    <font>
      <sz val="11"/>
      <name val="Calibri"/>
      <family val="2"/>
      <scheme val="minor"/>
    </font>
    <font>
      <sz val="10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4"/>
      <name val="Calibri"/>
      <family val="2"/>
      <scheme val="minor"/>
    </font>
    <font>
      <sz val="14"/>
      <color rgb="FFC00000"/>
      <name val="Calibri"/>
      <family val="2"/>
      <scheme val="minor"/>
    </font>
    <font>
      <b/>
      <sz val="14"/>
      <color rgb="FF00B0F0"/>
      <name val="Calibri"/>
      <family val="2"/>
      <scheme val="minor"/>
    </font>
    <font>
      <b/>
      <sz val="16"/>
      <color rgb="FF00B0F0"/>
      <name val="Calibri"/>
      <family val="2"/>
      <scheme val="minor"/>
    </font>
    <font>
      <b/>
      <sz val="14"/>
      <color rgb="FF00B0F0"/>
      <name val="Arial"/>
      <family val="2"/>
    </font>
    <font>
      <b/>
      <sz val="14"/>
      <color rgb="FFC00000"/>
      <name val="Arial"/>
      <family val="2"/>
    </font>
    <font>
      <b/>
      <sz val="14"/>
      <color rgb="FFC00000"/>
      <name val="Calibri"/>
      <family val="2"/>
      <scheme val="minor"/>
    </font>
    <font>
      <b/>
      <sz val="16"/>
      <color rgb="FFC00000"/>
      <name val="Calibri"/>
      <family val="2"/>
      <scheme val="minor"/>
    </font>
    <font>
      <b/>
      <sz val="14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6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/>
    <xf numFmtId="0" fontId="5" fillId="0" borderId="0" xfId="0" applyFont="1"/>
    <xf numFmtId="0" fontId="6" fillId="0" borderId="3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 wrapText="1"/>
    </xf>
    <xf numFmtId="0" fontId="6" fillId="0" borderId="9" xfId="0" applyFont="1" applyFill="1" applyBorder="1" applyAlignment="1">
      <alignment horizontal="center" vertical="top" wrapText="1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9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9" fillId="0" borderId="0" xfId="0" applyFont="1"/>
    <xf numFmtId="0" fontId="4" fillId="0" borderId="0" xfId="0" applyFont="1" applyAlignment="1">
      <alignment horizontal="right"/>
    </xf>
    <xf numFmtId="0" fontId="0" fillId="0" borderId="3" xfId="0" applyBorder="1"/>
    <xf numFmtId="0" fontId="11" fillId="0" borderId="12" xfId="0" applyFont="1" applyBorder="1"/>
    <xf numFmtId="0" fontId="11" fillId="0" borderId="12" xfId="0" applyFont="1" applyBorder="1" applyAlignment="1">
      <alignment wrapText="1"/>
    </xf>
    <xf numFmtId="0" fontId="9" fillId="0" borderId="2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/>
    </xf>
    <xf numFmtId="0" fontId="8" fillId="0" borderId="0" xfId="0" applyFont="1"/>
    <xf numFmtId="0" fontId="0" fillId="0" borderId="0" xfId="0" applyAlignment="1">
      <alignment horizontal="left"/>
    </xf>
    <xf numFmtId="0" fontId="0" fillId="0" borderId="0" xfId="0" applyBorder="1"/>
    <xf numFmtId="0" fontId="0" fillId="0" borderId="3" xfId="0" applyBorder="1" applyAlignment="1">
      <alignment horizontal="center" vertical="center"/>
    </xf>
    <xf numFmtId="0" fontId="9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2" fontId="1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12" fillId="0" borderId="0" xfId="0" applyFont="1"/>
    <xf numFmtId="0" fontId="2" fillId="0" borderId="1" xfId="0" applyFont="1" applyBorder="1" applyAlignment="1">
      <alignment horizontal="center" vertical="center" wrapText="1"/>
    </xf>
    <xf numFmtId="0" fontId="13" fillId="0" borderId="18" xfId="0" applyFont="1" applyBorder="1"/>
    <xf numFmtId="0" fontId="13" fillId="0" borderId="19" xfId="0" applyFont="1" applyBorder="1"/>
    <xf numFmtId="164" fontId="13" fillId="0" borderId="19" xfId="0" applyNumberFormat="1" applyFont="1" applyBorder="1"/>
    <xf numFmtId="0" fontId="13" fillId="0" borderId="0" xfId="0" applyFont="1" applyBorder="1"/>
    <xf numFmtId="1" fontId="13" fillId="0" borderId="0" xfId="0" applyNumberFormat="1" applyFont="1" applyBorder="1"/>
    <xf numFmtId="0" fontId="13" fillId="0" borderId="0" xfId="0" applyFont="1"/>
    <xf numFmtId="0" fontId="13" fillId="0" borderId="20" xfId="0" applyFont="1" applyBorder="1"/>
    <xf numFmtId="0" fontId="17" fillId="0" borderId="0" xfId="0" applyFont="1" applyBorder="1" applyAlignment="1">
      <alignment vertical="center"/>
    </xf>
    <xf numFmtId="0" fontId="18" fillId="0" borderId="3" xfId="0" applyNumberFormat="1" applyFont="1" applyBorder="1" applyAlignment="1">
      <alignment horizontal="right" vertical="center"/>
    </xf>
    <xf numFmtId="0" fontId="19" fillId="0" borderId="0" xfId="0" applyNumberFormat="1" applyFont="1" applyBorder="1" applyAlignment="1"/>
    <xf numFmtId="0" fontId="18" fillId="0" borderId="12" xfId="0" applyFont="1" applyBorder="1" applyAlignment="1">
      <alignment horizontal="right" vertical="center"/>
    </xf>
    <xf numFmtId="0" fontId="16" fillId="0" borderId="0" xfId="0" applyFont="1" applyBorder="1" applyAlignment="1">
      <alignment shrinkToFit="1"/>
    </xf>
    <xf numFmtId="0" fontId="14" fillId="0" borderId="0" xfId="0" applyFont="1" applyBorder="1" applyAlignment="1">
      <alignment horizontal="center"/>
    </xf>
    <xf numFmtId="0" fontId="18" fillId="0" borderId="0" xfId="0" applyFont="1" applyBorder="1" applyAlignment="1">
      <alignment horizontal="right" vertical="center"/>
    </xf>
    <xf numFmtId="0" fontId="19" fillId="0" borderId="0" xfId="0" applyNumberFormat="1" applyFont="1" applyBorder="1" applyAlignment="1">
      <alignment horizontal="left" indent="1"/>
    </xf>
    <xf numFmtId="0" fontId="19" fillId="0" borderId="0" xfId="0" applyFont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/>
    </xf>
    <xf numFmtId="3" fontId="21" fillId="0" borderId="16" xfId="0" applyNumberFormat="1" applyFont="1" applyBorder="1" applyAlignment="1">
      <alignment horizontal="center" vertical="center"/>
    </xf>
    <xf numFmtId="0" fontId="22" fillId="0" borderId="3" xfId="0" applyFont="1" applyBorder="1"/>
    <xf numFmtId="0" fontId="22" fillId="0" borderId="3" xfId="0" applyFont="1" applyBorder="1" applyAlignment="1">
      <alignment wrapText="1"/>
    </xf>
    <xf numFmtId="0" fontId="21" fillId="0" borderId="16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/>
    </xf>
    <xf numFmtId="0" fontId="23" fillId="0" borderId="3" xfId="0" applyFont="1" applyBorder="1" applyAlignment="1">
      <alignment horizontal="center" vertical="center" wrapText="1"/>
    </xf>
    <xf numFmtId="0" fontId="23" fillId="0" borderId="3" xfId="0" applyFont="1" applyBorder="1"/>
    <xf numFmtId="0" fontId="23" fillId="0" borderId="3" xfId="0" applyFont="1" applyBorder="1" applyAlignment="1">
      <alignment wrapText="1"/>
    </xf>
    <xf numFmtId="0" fontId="24" fillId="0" borderId="0" xfId="0" applyFont="1" applyAlignment="1">
      <alignment horizontal="center"/>
    </xf>
    <xf numFmtId="0" fontId="0" fillId="0" borderId="0" xfId="0" applyBorder="1" applyAlignment="1">
      <alignment horizontal="center" textRotation="90"/>
    </xf>
    <xf numFmtId="0" fontId="13" fillId="0" borderId="21" xfId="0" applyFont="1" applyBorder="1"/>
    <xf numFmtId="0" fontId="17" fillId="0" borderId="25" xfId="0" applyFont="1" applyBorder="1" applyAlignment="1">
      <alignment vertical="center"/>
    </xf>
    <xf numFmtId="0" fontId="19" fillId="0" borderId="25" xfId="0" applyNumberFormat="1" applyFont="1" applyBorder="1" applyAlignment="1"/>
    <xf numFmtId="0" fontId="16" fillId="0" borderId="25" xfId="0" applyFont="1" applyBorder="1" applyAlignment="1">
      <alignment shrinkToFit="1"/>
    </xf>
    <xf numFmtId="0" fontId="8" fillId="0" borderId="0" xfId="0" applyFont="1" applyBorder="1"/>
    <xf numFmtId="0" fontId="0" fillId="0" borderId="20" xfId="0" applyBorder="1"/>
    <xf numFmtId="0" fontId="12" fillId="0" borderId="0" xfId="0" applyFont="1" applyBorder="1"/>
    <xf numFmtId="0" fontId="0" fillId="0" borderId="25" xfId="0" applyBorder="1"/>
    <xf numFmtId="0" fontId="4" fillId="0" borderId="0" xfId="0" applyFont="1" applyBorder="1"/>
    <xf numFmtId="0" fontId="9" fillId="0" borderId="0" xfId="0" applyFont="1" applyBorder="1" applyAlignment="1">
      <alignment horizontal="right"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9" fillId="0" borderId="0" xfId="0" applyFont="1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7" fillId="0" borderId="0" xfId="0" applyFont="1" applyBorder="1" applyAlignment="1">
      <alignment horizontal="left"/>
    </xf>
    <xf numFmtId="0" fontId="7" fillId="0" borderId="0" xfId="0" applyFont="1" applyBorder="1"/>
    <xf numFmtId="0" fontId="4" fillId="0" borderId="0" xfId="0" applyFont="1" applyBorder="1" applyAlignment="1">
      <alignment horizontal="left"/>
    </xf>
    <xf numFmtId="2" fontId="1" fillId="0" borderId="13" xfId="0" applyNumberFormat="1" applyFont="1" applyBorder="1" applyAlignment="1">
      <alignment horizontal="center" vertical="center"/>
    </xf>
    <xf numFmtId="0" fontId="0" fillId="2" borderId="0" xfId="0" applyFill="1"/>
    <xf numFmtId="0" fontId="25" fillId="0" borderId="13" xfId="0" applyFont="1" applyBorder="1" applyAlignment="1">
      <alignment horizontal="center"/>
    </xf>
    <xf numFmtId="0" fontId="27" fillId="0" borderId="13" xfId="0" applyFont="1" applyBorder="1" applyAlignment="1">
      <alignment horizontal="center"/>
    </xf>
    <xf numFmtId="0" fontId="28" fillId="0" borderId="3" xfId="0" applyFont="1" applyBorder="1" applyAlignment="1">
      <alignment horizontal="center" vertical="top" wrapText="1"/>
    </xf>
    <xf numFmtId="0" fontId="26" fillId="0" borderId="10" xfId="0" applyFont="1" applyBorder="1" applyAlignment="1">
      <alignment horizontal="center"/>
    </xf>
    <xf numFmtId="0" fontId="29" fillId="0" borderId="8" xfId="0" applyFont="1" applyBorder="1" applyAlignment="1">
      <alignment horizontal="center" vertical="top" wrapText="1"/>
    </xf>
    <xf numFmtId="0" fontId="30" fillId="0" borderId="11" xfId="0" applyFont="1" applyBorder="1" applyAlignment="1">
      <alignment horizontal="center"/>
    </xf>
    <xf numFmtId="2" fontId="31" fillId="0" borderId="13" xfId="0" applyNumberFormat="1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10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left" vertical="top" wrapText="1"/>
    </xf>
    <xf numFmtId="0" fontId="11" fillId="0" borderId="3" xfId="0" applyFont="1" applyBorder="1" applyAlignment="1">
      <alignment horizontal="left" vertical="top"/>
    </xf>
    <xf numFmtId="0" fontId="11" fillId="0" borderId="3" xfId="0" applyFont="1" applyBorder="1" applyAlignment="1">
      <alignment horizontal="left"/>
    </xf>
    <xf numFmtId="0" fontId="9" fillId="0" borderId="0" xfId="0" applyFont="1" applyAlignment="1">
      <alignment horizontal="right"/>
    </xf>
    <xf numFmtId="0" fontId="0" fillId="0" borderId="3" xfId="0" applyBorder="1" applyAlignment="1">
      <alignment horizontal="center" wrapText="1"/>
    </xf>
    <xf numFmtId="0" fontId="0" fillId="0" borderId="3" xfId="0" applyBorder="1" applyAlignment="1">
      <alignment horizontal="left" vertical="center"/>
    </xf>
    <xf numFmtId="0" fontId="0" fillId="0" borderId="15" xfId="0" applyBorder="1" applyAlignment="1">
      <alignment horizontal="center" textRotation="90"/>
    </xf>
    <xf numFmtId="0" fontId="20" fillId="0" borderId="0" xfId="0" applyFont="1" applyFill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5" fillId="0" borderId="18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1" fontId="16" fillId="0" borderId="18" xfId="0" applyNumberFormat="1" applyFont="1" applyBorder="1" applyAlignment="1">
      <alignment horizontal="center" vertical="center"/>
    </xf>
    <xf numFmtId="1" fontId="16" fillId="0" borderId="21" xfId="0" applyNumberFormat="1" applyFont="1" applyBorder="1" applyAlignment="1">
      <alignment horizontal="center" vertical="center"/>
    </xf>
    <xf numFmtId="1" fontId="16" fillId="0" borderId="22" xfId="0" applyNumberFormat="1" applyFont="1" applyBorder="1" applyAlignment="1">
      <alignment horizontal="center" vertical="center"/>
    </xf>
    <xf numFmtId="1" fontId="16" fillId="0" borderId="24" xfId="0" applyNumberFormat="1" applyFont="1" applyBorder="1" applyAlignment="1">
      <alignment horizontal="center" vertical="center"/>
    </xf>
    <xf numFmtId="0" fontId="19" fillId="0" borderId="18" xfId="0" applyNumberFormat="1" applyFont="1" applyBorder="1" applyAlignment="1">
      <alignment horizontal="left" indent="1"/>
    </xf>
    <xf numFmtId="0" fontId="19" fillId="0" borderId="19" xfId="0" applyNumberFormat="1" applyFont="1" applyBorder="1" applyAlignment="1">
      <alignment horizontal="left" indent="1"/>
    </xf>
    <xf numFmtId="0" fontId="19" fillId="0" borderId="21" xfId="0" applyNumberFormat="1" applyFont="1" applyBorder="1" applyAlignment="1">
      <alignment horizontal="left" indent="1"/>
    </xf>
    <xf numFmtId="17" fontId="19" fillId="0" borderId="20" xfId="0" applyNumberFormat="1" applyFont="1" applyBorder="1" applyAlignment="1">
      <alignment horizontal="center" vertical="center" wrapText="1"/>
    </xf>
    <xf numFmtId="0" fontId="19" fillId="0" borderId="25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0" fontId="19" fillId="0" borderId="12" xfId="0" applyNumberFormat="1" applyFont="1" applyBorder="1" applyAlignment="1">
      <alignment horizontal="left" indent="1"/>
    </xf>
    <xf numFmtId="0" fontId="19" fillId="0" borderId="26" xfId="0" applyNumberFormat="1" applyFont="1" applyBorder="1" applyAlignment="1">
      <alignment horizontal="left" indent="1"/>
    </xf>
    <xf numFmtId="0" fontId="19" fillId="0" borderId="27" xfId="0" applyNumberFormat="1" applyFont="1" applyBorder="1" applyAlignment="1">
      <alignment horizontal="left" indent="1"/>
    </xf>
    <xf numFmtId="0" fontId="9" fillId="0" borderId="0" xfId="0" applyFont="1" applyBorder="1" applyAlignment="1">
      <alignment horizontal="right"/>
    </xf>
    <xf numFmtId="1" fontId="19" fillId="0" borderId="18" xfId="0" applyNumberFormat="1" applyFont="1" applyBorder="1" applyAlignment="1">
      <alignment horizontal="left" vertical="center" wrapText="1"/>
    </xf>
    <xf numFmtId="1" fontId="19" fillId="0" borderId="21" xfId="0" applyNumberFormat="1" applyFont="1" applyBorder="1" applyAlignment="1">
      <alignment horizontal="left" vertical="center"/>
    </xf>
    <xf numFmtId="1" fontId="19" fillId="0" borderId="22" xfId="0" applyNumberFormat="1" applyFont="1" applyBorder="1" applyAlignment="1">
      <alignment horizontal="left" vertical="center"/>
    </xf>
    <xf numFmtId="1" fontId="19" fillId="0" borderId="24" xfId="0" applyNumberFormat="1" applyFont="1" applyBorder="1" applyAlignment="1">
      <alignment horizontal="left" vertical="center"/>
    </xf>
    <xf numFmtId="17" fontId="19" fillId="0" borderId="18" xfId="0" applyNumberFormat="1" applyFont="1" applyBorder="1" applyAlignment="1">
      <alignment horizontal="left" vertical="top" wrapText="1"/>
    </xf>
    <xf numFmtId="0" fontId="19" fillId="0" borderId="21" xfId="0" applyFont="1" applyBorder="1" applyAlignment="1">
      <alignment horizontal="left" vertical="top" wrapText="1"/>
    </xf>
    <xf numFmtId="0" fontId="19" fillId="0" borderId="22" xfId="0" applyFont="1" applyBorder="1" applyAlignment="1">
      <alignment horizontal="left" vertical="top" wrapText="1"/>
    </xf>
    <xf numFmtId="0" fontId="19" fillId="0" borderId="24" xfId="0" applyFont="1" applyBorder="1" applyAlignment="1">
      <alignment horizontal="left" vertical="top" wrapText="1"/>
    </xf>
    <xf numFmtId="0" fontId="19" fillId="0" borderId="12" xfId="0" applyFont="1" applyBorder="1" applyAlignment="1">
      <alignment horizontal="center" vertical="center" wrapText="1"/>
    </xf>
    <xf numFmtId="0" fontId="19" fillId="0" borderId="27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95245</xdr:colOff>
      <xdr:row>10</xdr:row>
      <xdr:rowOff>175651</xdr:rowOff>
    </xdr:from>
    <xdr:to>
      <xdr:col>7</xdr:col>
      <xdr:colOff>392901</xdr:colOff>
      <xdr:row>18</xdr:row>
      <xdr:rowOff>124004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026" y="818589"/>
          <a:ext cx="5655469" cy="2008134"/>
        </a:xfrm>
        <a:prstGeom prst="rect">
          <a:avLst/>
        </a:prstGeom>
        <a:noFill/>
      </xdr:spPr>
    </xdr:pic>
    <xdr:clientData/>
  </xdr:twoCellAnchor>
  <xdr:twoCellAnchor>
    <xdr:from>
      <xdr:col>9</xdr:col>
      <xdr:colOff>297657</xdr:colOff>
      <xdr:row>25</xdr:row>
      <xdr:rowOff>95256</xdr:rowOff>
    </xdr:from>
    <xdr:to>
      <xdr:col>9</xdr:col>
      <xdr:colOff>309563</xdr:colOff>
      <xdr:row>39</xdr:row>
      <xdr:rowOff>190500</xdr:rowOff>
    </xdr:to>
    <xdr:cxnSp macro="">
      <xdr:nvCxnSpPr>
        <xdr:cNvPr id="16" name="15 Conector recto de flecha"/>
        <xdr:cNvCxnSpPr/>
      </xdr:nvCxnSpPr>
      <xdr:spPr>
        <a:xfrm flipH="1" flipV="1">
          <a:off x="6298407" y="4155287"/>
          <a:ext cx="11906" cy="3619494"/>
        </a:xfrm>
        <a:prstGeom prst="straightConnector1">
          <a:avLst/>
        </a:prstGeom>
        <a:ln w="41275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672690</xdr:colOff>
      <xdr:row>20</xdr:row>
      <xdr:rowOff>11908</xdr:rowOff>
    </xdr:from>
    <xdr:to>
      <xdr:col>11</xdr:col>
      <xdr:colOff>208365</xdr:colOff>
      <xdr:row>23</xdr:row>
      <xdr:rowOff>202399</xdr:rowOff>
    </xdr:to>
    <xdr:cxnSp macro="">
      <xdr:nvCxnSpPr>
        <xdr:cNvPr id="18" name="17 Conector angular"/>
        <xdr:cNvCxnSpPr>
          <a:stCxn id="37" idx="0"/>
          <a:endCxn id="19" idx="4"/>
        </xdr:cNvCxnSpPr>
      </xdr:nvCxnSpPr>
      <xdr:spPr>
        <a:xfrm rot="5400000" flipH="1" flipV="1">
          <a:off x="6613923" y="2357425"/>
          <a:ext cx="773897" cy="2178863"/>
        </a:xfrm>
        <a:prstGeom prst="bentConnector3">
          <a:avLst>
            <a:gd name="adj1" fmla="val 50000"/>
          </a:avLst>
        </a:prstGeom>
        <a:ln w="34925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154787</xdr:colOff>
      <xdr:row>19</xdr:row>
      <xdr:rowOff>178594</xdr:rowOff>
    </xdr:from>
    <xdr:to>
      <xdr:col>11</xdr:col>
      <xdr:colOff>261943</xdr:colOff>
      <xdr:row>20</xdr:row>
      <xdr:rowOff>11907</xdr:rowOff>
    </xdr:to>
    <xdr:sp macro="" textlink="">
      <xdr:nvSpPr>
        <xdr:cNvPr id="19" name="18 Elipse"/>
        <xdr:cNvSpPr/>
      </xdr:nvSpPr>
      <xdr:spPr>
        <a:xfrm>
          <a:off x="8036725" y="3024188"/>
          <a:ext cx="107156" cy="47625"/>
        </a:xfrm>
        <a:prstGeom prst="ellipse">
          <a:avLst/>
        </a:prstGeom>
        <a:noFill/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CL" sz="1100"/>
        </a:p>
      </xdr:txBody>
    </xdr:sp>
    <xdr:clientData/>
  </xdr:twoCellAnchor>
  <xdr:twoCellAnchor>
    <xdr:from>
      <xdr:col>12</xdr:col>
      <xdr:colOff>809608</xdr:colOff>
      <xdr:row>15</xdr:row>
      <xdr:rowOff>59551</xdr:rowOff>
    </xdr:from>
    <xdr:to>
      <xdr:col>13</xdr:col>
      <xdr:colOff>47608</xdr:colOff>
      <xdr:row>15</xdr:row>
      <xdr:rowOff>107176</xdr:rowOff>
    </xdr:to>
    <xdr:sp macro="" textlink="">
      <xdr:nvSpPr>
        <xdr:cNvPr id="22" name="21 Elipse"/>
        <xdr:cNvSpPr/>
      </xdr:nvSpPr>
      <xdr:spPr>
        <a:xfrm>
          <a:off x="9453546" y="2333645"/>
          <a:ext cx="107156" cy="47625"/>
        </a:xfrm>
        <a:prstGeom prst="ellipse">
          <a:avLst/>
        </a:prstGeom>
        <a:noFill/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CL" sz="1100"/>
        </a:p>
      </xdr:txBody>
    </xdr:sp>
    <xdr:clientData/>
  </xdr:twoCellAnchor>
  <xdr:twoCellAnchor>
    <xdr:from>
      <xdr:col>19</xdr:col>
      <xdr:colOff>309573</xdr:colOff>
      <xdr:row>26</xdr:row>
      <xdr:rowOff>83388</xdr:rowOff>
    </xdr:from>
    <xdr:to>
      <xdr:col>19</xdr:col>
      <xdr:colOff>321469</xdr:colOff>
      <xdr:row>42</xdr:row>
      <xdr:rowOff>130969</xdr:rowOff>
    </xdr:to>
    <xdr:cxnSp macro="">
      <xdr:nvCxnSpPr>
        <xdr:cNvPr id="23" name="22 Conector recto de flecha"/>
        <xdr:cNvCxnSpPr/>
      </xdr:nvCxnSpPr>
      <xdr:spPr>
        <a:xfrm flipH="1" flipV="1">
          <a:off x="14216073" y="4357732"/>
          <a:ext cx="11896" cy="4000456"/>
        </a:xfrm>
        <a:prstGeom prst="straightConnector1">
          <a:avLst/>
        </a:prstGeom>
        <a:ln w="41275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410758</xdr:colOff>
      <xdr:row>17</xdr:row>
      <xdr:rowOff>23808</xdr:rowOff>
    </xdr:from>
    <xdr:to>
      <xdr:col>18</xdr:col>
      <xdr:colOff>734387</xdr:colOff>
      <xdr:row>24</xdr:row>
      <xdr:rowOff>197471</xdr:rowOff>
    </xdr:to>
    <xdr:cxnSp macro="">
      <xdr:nvCxnSpPr>
        <xdr:cNvPr id="29" name="17 Conector angular"/>
        <xdr:cNvCxnSpPr>
          <a:stCxn id="32" idx="7"/>
          <a:endCxn id="34" idx="4"/>
        </xdr:cNvCxnSpPr>
      </xdr:nvCxnSpPr>
      <xdr:spPr>
        <a:xfrm rot="16200000" flipV="1">
          <a:off x="13046835" y="2068138"/>
          <a:ext cx="1566694" cy="2978722"/>
        </a:xfrm>
        <a:prstGeom prst="bentConnector3">
          <a:avLst>
            <a:gd name="adj1" fmla="val 50000"/>
          </a:avLst>
        </a:prstGeom>
        <a:ln w="34925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642924</xdr:colOff>
      <xdr:row>24</xdr:row>
      <xdr:rowOff>190496</xdr:rowOff>
    </xdr:from>
    <xdr:to>
      <xdr:col>18</xdr:col>
      <xdr:colOff>750080</xdr:colOff>
      <xdr:row>25</xdr:row>
      <xdr:rowOff>23809</xdr:rowOff>
    </xdr:to>
    <xdr:sp macro="" textlink="">
      <xdr:nvSpPr>
        <xdr:cNvPr id="32" name="31 Elipse"/>
        <xdr:cNvSpPr/>
      </xdr:nvSpPr>
      <xdr:spPr>
        <a:xfrm>
          <a:off x="13727893" y="4036215"/>
          <a:ext cx="107156" cy="47625"/>
        </a:xfrm>
        <a:prstGeom prst="ellipse">
          <a:avLst/>
        </a:prstGeom>
        <a:noFill/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CL" sz="1100"/>
        </a:p>
      </xdr:txBody>
    </xdr:sp>
    <xdr:clientData/>
  </xdr:twoCellAnchor>
  <xdr:twoCellAnchor>
    <xdr:from>
      <xdr:col>15</xdr:col>
      <xdr:colOff>357180</xdr:colOff>
      <xdr:row>16</xdr:row>
      <xdr:rowOff>214308</xdr:rowOff>
    </xdr:from>
    <xdr:to>
      <xdr:col>15</xdr:col>
      <xdr:colOff>464336</xdr:colOff>
      <xdr:row>17</xdr:row>
      <xdr:rowOff>23808</xdr:rowOff>
    </xdr:to>
    <xdr:sp macro="" textlink="">
      <xdr:nvSpPr>
        <xdr:cNvPr id="34" name="33 Elipse"/>
        <xdr:cNvSpPr/>
      </xdr:nvSpPr>
      <xdr:spPr>
        <a:xfrm>
          <a:off x="11608586" y="2428871"/>
          <a:ext cx="107156" cy="47625"/>
        </a:xfrm>
        <a:prstGeom prst="ellipse">
          <a:avLst/>
        </a:prstGeom>
        <a:noFill/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CL" sz="1100"/>
        </a:p>
      </xdr:txBody>
    </xdr:sp>
    <xdr:clientData/>
  </xdr:twoCellAnchor>
  <xdr:twoCellAnchor>
    <xdr:from>
      <xdr:col>8</xdr:col>
      <xdr:colOff>619112</xdr:colOff>
      <xdr:row>23</xdr:row>
      <xdr:rowOff>202398</xdr:rowOff>
    </xdr:from>
    <xdr:to>
      <xdr:col>8</xdr:col>
      <xdr:colOff>726268</xdr:colOff>
      <xdr:row>24</xdr:row>
      <xdr:rowOff>35710</xdr:rowOff>
    </xdr:to>
    <xdr:sp macro="" textlink="">
      <xdr:nvSpPr>
        <xdr:cNvPr id="37" name="36 Elipse"/>
        <xdr:cNvSpPr/>
      </xdr:nvSpPr>
      <xdr:spPr>
        <a:xfrm>
          <a:off x="5857862" y="3833804"/>
          <a:ext cx="107156" cy="47625"/>
        </a:xfrm>
        <a:prstGeom prst="ellipse">
          <a:avLst/>
        </a:prstGeom>
        <a:noFill/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CL" sz="1100"/>
        </a:p>
      </xdr:txBody>
    </xdr:sp>
    <xdr:clientData/>
  </xdr:twoCellAnchor>
  <xdr:twoCellAnchor>
    <xdr:from>
      <xdr:col>13</xdr:col>
      <xdr:colOff>47608</xdr:colOff>
      <xdr:row>13</xdr:row>
      <xdr:rowOff>130967</xdr:rowOff>
    </xdr:from>
    <xdr:to>
      <xdr:col>14</xdr:col>
      <xdr:colOff>69716</xdr:colOff>
      <xdr:row>15</xdr:row>
      <xdr:rowOff>83364</xdr:rowOff>
    </xdr:to>
    <xdr:cxnSp macro="">
      <xdr:nvCxnSpPr>
        <xdr:cNvPr id="39" name="17 Conector angular"/>
        <xdr:cNvCxnSpPr>
          <a:stCxn id="42" idx="2"/>
          <a:endCxn id="22" idx="6"/>
        </xdr:cNvCxnSpPr>
      </xdr:nvCxnSpPr>
      <xdr:spPr>
        <a:xfrm rot="10800000" flipV="1">
          <a:off x="11042179" y="3301431"/>
          <a:ext cx="892966" cy="442254"/>
        </a:xfrm>
        <a:prstGeom prst="bentConnector3">
          <a:avLst>
            <a:gd name="adj1" fmla="val 50000"/>
          </a:avLst>
        </a:prstGeom>
        <a:ln w="34925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69716</xdr:colOff>
      <xdr:row>13</xdr:row>
      <xdr:rowOff>107154</xdr:rowOff>
    </xdr:from>
    <xdr:to>
      <xdr:col>14</xdr:col>
      <xdr:colOff>176872</xdr:colOff>
      <xdr:row>13</xdr:row>
      <xdr:rowOff>154779</xdr:rowOff>
    </xdr:to>
    <xdr:sp macro="" textlink="">
      <xdr:nvSpPr>
        <xdr:cNvPr id="42" name="41 Elipse"/>
        <xdr:cNvSpPr/>
      </xdr:nvSpPr>
      <xdr:spPr>
        <a:xfrm>
          <a:off x="11935145" y="3277618"/>
          <a:ext cx="107156" cy="47625"/>
        </a:xfrm>
        <a:prstGeom prst="ellipse">
          <a:avLst/>
        </a:prstGeom>
        <a:noFill/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CL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809608</xdr:colOff>
      <xdr:row>13</xdr:row>
      <xdr:rowOff>59551</xdr:rowOff>
    </xdr:from>
    <xdr:to>
      <xdr:col>4</xdr:col>
      <xdr:colOff>47608</xdr:colOff>
      <xdr:row>13</xdr:row>
      <xdr:rowOff>107176</xdr:rowOff>
    </xdr:to>
    <xdr:sp macro="" textlink="">
      <xdr:nvSpPr>
        <xdr:cNvPr id="6" name="5 Elipse"/>
        <xdr:cNvSpPr/>
      </xdr:nvSpPr>
      <xdr:spPr>
        <a:xfrm>
          <a:off x="10906108" y="3688576"/>
          <a:ext cx="104775" cy="47625"/>
        </a:xfrm>
        <a:prstGeom prst="ellipse">
          <a:avLst/>
        </a:prstGeom>
        <a:noFill/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CL" sz="1100"/>
        </a:p>
      </xdr:txBody>
    </xdr:sp>
    <xdr:clientData/>
  </xdr:twoCellAnchor>
  <xdr:twoCellAnchor>
    <xdr:from>
      <xdr:col>7</xdr:col>
      <xdr:colOff>996706</xdr:colOff>
      <xdr:row>41</xdr:row>
      <xdr:rowOff>176887</xdr:rowOff>
    </xdr:from>
    <xdr:to>
      <xdr:col>8</xdr:col>
      <xdr:colOff>69719</xdr:colOff>
      <xdr:row>42</xdr:row>
      <xdr:rowOff>10200</xdr:rowOff>
    </xdr:to>
    <xdr:sp macro="" textlink="">
      <xdr:nvSpPr>
        <xdr:cNvPr id="9" name="8 Elipse"/>
        <xdr:cNvSpPr/>
      </xdr:nvSpPr>
      <xdr:spPr>
        <a:xfrm>
          <a:off x="6534813" y="11117030"/>
          <a:ext cx="107156" cy="51027"/>
        </a:xfrm>
        <a:prstGeom prst="ellipse">
          <a:avLst/>
        </a:prstGeom>
        <a:noFill/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CL" sz="1100"/>
        </a:p>
      </xdr:txBody>
    </xdr:sp>
    <xdr:clientData/>
  </xdr:twoCellAnchor>
  <xdr:twoCellAnchor>
    <xdr:from>
      <xdr:col>7</xdr:col>
      <xdr:colOff>891263</xdr:colOff>
      <xdr:row>40</xdr:row>
      <xdr:rowOff>192815</xdr:rowOff>
    </xdr:from>
    <xdr:to>
      <xdr:col>7</xdr:col>
      <xdr:colOff>998419</xdr:colOff>
      <xdr:row>41</xdr:row>
      <xdr:rowOff>22045</xdr:rowOff>
    </xdr:to>
    <xdr:sp macro="" textlink="">
      <xdr:nvSpPr>
        <xdr:cNvPr id="11" name="10 Elipse"/>
        <xdr:cNvSpPr/>
      </xdr:nvSpPr>
      <xdr:spPr>
        <a:xfrm>
          <a:off x="6497406" y="10466208"/>
          <a:ext cx="107156" cy="46944"/>
        </a:xfrm>
        <a:prstGeom prst="ellipse">
          <a:avLst/>
        </a:prstGeom>
        <a:noFill/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CL" sz="1100"/>
        </a:p>
      </xdr:txBody>
    </xdr:sp>
    <xdr:clientData/>
  </xdr:twoCellAnchor>
  <xdr:twoCellAnchor>
    <xdr:from>
      <xdr:col>6</xdr:col>
      <xdr:colOff>178572</xdr:colOff>
      <xdr:row>16</xdr:row>
      <xdr:rowOff>107154</xdr:rowOff>
    </xdr:from>
    <xdr:to>
      <xdr:col>6</xdr:col>
      <xdr:colOff>285728</xdr:colOff>
      <xdr:row>16</xdr:row>
      <xdr:rowOff>154779</xdr:rowOff>
    </xdr:to>
    <xdr:sp macro="" textlink="">
      <xdr:nvSpPr>
        <xdr:cNvPr id="13" name="12 Elipse"/>
        <xdr:cNvSpPr/>
      </xdr:nvSpPr>
      <xdr:spPr>
        <a:xfrm>
          <a:off x="12008622" y="3250404"/>
          <a:ext cx="107156" cy="47625"/>
        </a:xfrm>
        <a:prstGeom prst="ellipse">
          <a:avLst/>
        </a:prstGeom>
        <a:noFill/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CL" sz="1100"/>
        </a:p>
      </xdr:txBody>
    </xdr:sp>
    <xdr:clientData/>
  </xdr:twoCellAnchor>
  <xdr:twoCellAnchor>
    <xdr:from>
      <xdr:col>2</xdr:col>
      <xdr:colOff>149679</xdr:colOff>
      <xdr:row>18</xdr:row>
      <xdr:rowOff>20411</xdr:rowOff>
    </xdr:from>
    <xdr:to>
      <xdr:col>8</xdr:col>
      <xdr:colOff>17679</xdr:colOff>
      <xdr:row>21</xdr:row>
      <xdr:rowOff>23811</xdr:rowOff>
    </xdr:to>
    <xdr:cxnSp macro="">
      <xdr:nvCxnSpPr>
        <xdr:cNvPr id="33" name="32 Conector angular"/>
        <xdr:cNvCxnSpPr>
          <a:stCxn id="43" idx="2"/>
          <a:endCxn id="35" idx="4"/>
        </xdr:cNvCxnSpPr>
      </xdr:nvCxnSpPr>
      <xdr:spPr>
        <a:xfrm rot="10800000">
          <a:off x="1061358" y="4361090"/>
          <a:ext cx="5596607" cy="602114"/>
        </a:xfrm>
        <a:prstGeom prst="bentConnector2">
          <a:avLst/>
        </a:prstGeom>
        <a:ln w="34925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95249</xdr:colOff>
      <xdr:row>17</xdr:row>
      <xdr:rowOff>176894</xdr:rowOff>
    </xdr:from>
    <xdr:to>
      <xdr:col>2</xdr:col>
      <xdr:colOff>204106</xdr:colOff>
      <xdr:row>18</xdr:row>
      <xdr:rowOff>20411</xdr:rowOff>
    </xdr:to>
    <xdr:sp macro="" textlink="">
      <xdr:nvSpPr>
        <xdr:cNvPr id="35" name="34 Elipse"/>
        <xdr:cNvSpPr/>
      </xdr:nvSpPr>
      <xdr:spPr>
        <a:xfrm>
          <a:off x="1006928" y="4313465"/>
          <a:ext cx="108857" cy="47625"/>
        </a:xfrm>
        <a:prstGeom prst="ellipse">
          <a:avLst/>
        </a:prstGeom>
        <a:noFill/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CL" sz="1100"/>
        </a:p>
      </xdr:txBody>
    </xdr:sp>
    <xdr:clientData/>
  </xdr:twoCellAnchor>
  <xdr:twoCellAnchor>
    <xdr:from>
      <xdr:col>4</xdr:col>
      <xdr:colOff>47608</xdr:colOff>
      <xdr:row>13</xdr:row>
      <xdr:rowOff>83365</xdr:rowOff>
    </xdr:from>
    <xdr:to>
      <xdr:col>6</xdr:col>
      <xdr:colOff>178572</xdr:colOff>
      <xdr:row>16</xdr:row>
      <xdr:rowOff>130968</xdr:rowOff>
    </xdr:to>
    <xdr:cxnSp macro="">
      <xdr:nvCxnSpPr>
        <xdr:cNvPr id="37" name="36 Conector angular"/>
        <xdr:cNvCxnSpPr>
          <a:stCxn id="13" idx="2"/>
          <a:endCxn id="6" idx="6"/>
        </xdr:cNvCxnSpPr>
      </xdr:nvCxnSpPr>
      <xdr:spPr>
        <a:xfrm rot="10800000">
          <a:off x="2551322" y="3349079"/>
          <a:ext cx="2199250" cy="659925"/>
        </a:xfrm>
        <a:prstGeom prst="bentConnector3">
          <a:avLst>
            <a:gd name="adj1" fmla="val 50000"/>
          </a:avLst>
        </a:prstGeom>
        <a:ln w="34925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17678</xdr:colOff>
      <xdr:row>16</xdr:row>
      <xdr:rowOff>204110</xdr:rowOff>
    </xdr:from>
    <xdr:to>
      <xdr:col>7</xdr:col>
      <xdr:colOff>85713</xdr:colOff>
      <xdr:row>17</xdr:row>
      <xdr:rowOff>6807</xdr:rowOff>
    </xdr:to>
    <xdr:sp macro="" textlink="">
      <xdr:nvSpPr>
        <xdr:cNvPr id="38" name="37 Elipse"/>
        <xdr:cNvSpPr/>
      </xdr:nvSpPr>
      <xdr:spPr>
        <a:xfrm>
          <a:off x="5623821" y="3020789"/>
          <a:ext cx="68035" cy="47625"/>
        </a:xfrm>
        <a:prstGeom prst="ellipse">
          <a:avLst/>
        </a:prstGeom>
        <a:noFill/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CL" sz="1100"/>
        </a:p>
      </xdr:txBody>
    </xdr:sp>
    <xdr:clientData/>
  </xdr:twoCellAnchor>
  <xdr:twoCellAnchor>
    <xdr:from>
      <xdr:col>8</xdr:col>
      <xdr:colOff>17678</xdr:colOff>
      <xdr:row>20</xdr:row>
      <xdr:rowOff>204105</xdr:rowOff>
    </xdr:from>
    <xdr:to>
      <xdr:col>8</xdr:col>
      <xdr:colOff>85713</xdr:colOff>
      <xdr:row>21</xdr:row>
      <xdr:rowOff>47623</xdr:rowOff>
    </xdr:to>
    <xdr:sp macro="" textlink="">
      <xdr:nvSpPr>
        <xdr:cNvPr id="43" name="42 Elipse"/>
        <xdr:cNvSpPr/>
      </xdr:nvSpPr>
      <xdr:spPr>
        <a:xfrm>
          <a:off x="6657964" y="4939391"/>
          <a:ext cx="68035" cy="47625"/>
        </a:xfrm>
        <a:prstGeom prst="ellipse">
          <a:avLst/>
        </a:prstGeom>
        <a:noFill/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CL" sz="1100"/>
        </a:p>
      </xdr:txBody>
    </xdr:sp>
    <xdr:clientData/>
  </xdr:twoCellAnchor>
  <xdr:twoCellAnchor>
    <xdr:from>
      <xdr:col>8</xdr:col>
      <xdr:colOff>581315</xdr:colOff>
      <xdr:row>18</xdr:row>
      <xdr:rowOff>132669</xdr:rowOff>
    </xdr:from>
    <xdr:to>
      <xdr:col>8</xdr:col>
      <xdr:colOff>583401</xdr:colOff>
      <xdr:row>41</xdr:row>
      <xdr:rowOff>122292</xdr:rowOff>
    </xdr:to>
    <xdr:cxnSp macro="">
      <xdr:nvCxnSpPr>
        <xdr:cNvPr id="47" name="46 Conector angular"/>
        <xdr:cNvCxnSpPr>
          <a:stCxn id="26" idx="5"/>
          <a:endCxn id="24" idx="6"/>
        </xdr:cNvCxnSpPr>
      </xdr:nvCxnSpPr>
      <xdr:spPr>
        <a:xfrm rot="5400000" flipH="1" flipV="1">
          <a:off x="4125403" y="7555938"/>
          <a:ext cx="6194481" cy="2086"/>
        </a:xfrm>
        <a:prstGeom prst="bentConnector4">
          <a:avLst>
            <a:gd name="adj1" fmla="val 151"/>
            <a:gd name="adj2" fmla="val 54111218"/>
          </a:avLst>
        </a:prstGeom>
        <a:ln w="34925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1020536</xdr:colOff>
      <xdr:row>18</xdr:row>
      <xdr:rowOff>217712</xdr:rowOff>
    </xdr:from>
    <xdr:to>
      <xdr:col>8</xdr:col>
      <xdr:colOff>54428</xdr:colOff>
      <xdr:row>19</xdr:row>
      <xdr:rowOff>20409</xdr:rowOff>
    </xdr:to>
    <xdr:sp macro="" textlink="">
      <xdr:nvSpPr>
        <xdr:cNvPr id="49" name="48 Elipse"/>
        <xdr:cNvSpPr/>
      </xdr:nvSpPr>
      <xdr:spPr>
        <a:xfrm>
          <a:off x="6626679" y="3728355"/>
          <a:ext cx="68035" cy="47625"/>
        </a:xfrm>
        <a:prstGeom prst="ellipse">
          <a:avLst/>
        </a:prstGeom>
        <a:noFill/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CL" sz="1100"/>
        </a:p>
      </xdr:txBody>
    </xdr:sp>
    <xdr:clientData/>
  </xdr:twoCellAnchor>
  <xdr:twoCellAnchor>
    <xdr:from>
      <xdr:col>8</xdr:col>
      <xdr:colOff>476245</xdr:colOff>
      <xdr:row>18</xdr:row>
      <xdr:rowOff>108856</xdr:rowOff>
    </xdr:from>
    <xdr:to>
      <xdr:col>8</xdr:col>
      <xdr:colOff>583401</xdr:colOff>
      <xdr:row>18</xdr:row>
      <xdr:rowOff>156481</xdr:rowOff>
    </xdr:to>
    <xdr:sp macro="" textlink="">
      <xdr:nvSpPr>
        <xdr:cNvPr id="24" name="23 Elipse"/>
        <xdr:cNvSpPr/>
      </xdr:nvSpPr>
      <xdr:spPr>
        <a:xfrm>
          <a:off x="7116531" y="4435927"/>
          <a:ext cx="107156" cy="47625"/>
        </a:xfrm>
        <a:prstGeom prst="ellipse">
          <a:avLst/>
        </a:prstGeom>
        <a:noFill/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CL" sz="1100"/>
        </a:p>
      </xdr:txBody>
    </xdr:sp>
    <xdr:clientData/>
  </xdr:twoCellAnchor>
  <xdr:twoCellAnchor>
    <xdr:from>
      <xdr:col>8</xdr:col>
      <xdr:colOff>489852</xdr:colOff>
      <xdr:row>41</xdr:row>
      <xdr:rowOff>81642</xdr:rowOff>
    </xdr:from>
    <xdr:to>
      <xdr:col>8</xdr:col>
      <xdr:colOff>597008</xdr:colOff>
      <xdr:row>41</xdr:row>
      <xdr:rowOff>129267</xdr:rowOff>
    </xdr:to>
    <xdr:sp macro="" textlink="">
      <xdr:nvSpPr>
        <xdr:cNvPr id="26" name="25 Elipse"/>
        <xdr:cNvSpPr/>
      </xdr:nvSpPr>
      <xdr:spPr>
        <a:xfrm>
          <a:off x="7130138" y="10613571"/>
          <a:ext cx="107156" cy="47625"/>
        </a:xfrm>
        <a:prstGeom prst="ellipse">
          <a:avLst/>
        </a:prstGeom>
        <a:noFill/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CL" sz="1100"/>
        </a:p>
      </xdr:txBody>
    </xdr:sp>
    <xdr:clientData/>
  </xdr:twoCellAnchor>
  <xdr:twoCellAnchor editAs="oneCell">
    <xdr:from>
      <xdr:col>5</xdr:col>
      <xdr:colOff>575074</xdr:colOff>
      <xdr:row>8</xdr:row>
      <xdr:rowOff>54425</xdr:rowOff>
    </xdr:from>
    <xdr:to>
      <xdr:col>10</xdr:col>
      <xdr:colOff>29323</xdr:colOff>
      <xdr:row>13</xdr:row>
      <xdr:rowOff>85590</xdr:rowOff>
    </xdr:to>
    <xdr:pic>
      <xdr:nvPicPr>
        <xdr:cNvPr id="23" name="22 Imagen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112931" y="1782532"/>
          <a:ext cx="5291713" cy="1568772"/>
        </a:xfrm>
        <a:prstGeom prst="rect">
          <a:avLst/>
        </a:prstGeom>
      </xdr:spPr>
    </xdr:pic>
    <xdr:clientData/>
  </xdr:twoCellAnchor>
  <xdr:twoCellAnchor>
    <xdr:from>
      <xdr:col>3</xdr:col>
      <xdr:colOff>176892</xdr:colOff>
      <xdr:row>13</xdr:row>
      <xdr:rowOff>217713</xdr:rowOff>
    </xdr:from>
    <xdr:to>
      <xdr:col>3</xdr:col>
      <xdr:colOff>666750</xdr:colOff>
      <xdr:row>14</xdr:row>
      <xdr:rowOff>231320</xdr:rowOff>
    </xdr:to>
    <xdr:sp macro="" textlink="">
      <xdr:nvSpPr>
        <xdr:cNvPr id="2" name="1 Elipse"/>
        <xdr:cNvSpPr/>
      </xdr:nvSpPr>
      <xdr:spPr>
        <a:xfrm>
          <a:off x="1850571" y="3483427"/>
          <a:ext cx="489858" cy="244929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L" sz="1100"/>
        </a:p>
      </xdr:txBody>
    </xdr:sp>
    <xdr:clientData/>
  </xdr:twoCellAnchor>
  <xdr:twoCellAnchor>
    <xdr:from>
      <xdr:col>2</xdr:col>
      <xdr:colOff>138802</xdr:colOff>
      <xdr:row>13</xdr:row>
      <xdr:rowOff>193222</xdr:rowOff>
    </xdr:from>
    <xdr:to>
      <xdr:col>2</xdr:col>
      <xdr:colOff>628660</xdr:colOff>
      <xdr:row>15</xdr:row>
      <xdr:rowOff>2721</xdr:rowOff>
    </xdr:to>
    <xdr:sp macro="" textlink="">
      <xdr:nvSpPr>
        <xdr:cNvPr id="18" name="17 Elipse"/>
        <xdr:cNvSpPr/>
      </xdr:nvSpPr>
      <xdr:spPr>
        <a:xfrm>
          <a:off x="1050481" y="3458936"/>
          <a:ext cx="489858" cy="217714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L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441325</xdr:colOff>
      <xdr:row>0</xdr:row>
      <xdr:rowOff>114300</xdr:rowOff>
    </xdr:from>
    <xdr:to>
      <xdr:col>5</xdr:col>
      <xdr:colOff>514350</xdr:colOff>
      <xdr:row>2</xdr:row>
      <xdr:rowOff>187325</xdr:rowOff>
    </xdr:to>
    <xdr:sp macro="" textlink="">
      <xdr:nvSpPr>
        <xdr:cNvPr id="2" name="Rectangle 4"/>
        <xdr:cNvSpPr>
          <a:spLocks noChangeArrowheads="1"/>
        </xdr:cNvSpPr>
      </xdr:nvSpPr>
      <xdr:spPr bwMode="auto">
        <a:xfrm>
          <a:off x="441325" y="114300"/>
          <a:ext cx="3883025" cy="454025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  <xdr:txBody>
        <a:bodyPr wrap="square" lIns="90488" tIns="44450" rIns="90488" bIns="44450">
          <a:spAutoFit/>
        </a:bodyPr>
        <a:lstStyle>
          <a:defPPr>
            <a:defRPr lang="es-ES_tradnl"/>
          </a:defPPr>
          <a:lvl1pPr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9pPr>
        </a:lstStyle>
        <a:p>
          <a:pPr eaLnBrk="0" hangingPunct="0"/>
          <a:r>
            <a:rPr lang="es-ES_tradnl" b="1">
              <a:solidFill>
                <a:srgbClr val="000000"/>
              </a:solidFill>
              <a:latin typeface="Tahoma" pitchFamily="34" charset="0"/>
            </a:rPr>
            <a:t>Disposiciones Generales</a:t>
          </a:r>
        </a:p>
      </xdr:txBody>
    </xdr:sp>
    <xdr:clientData/>
  </xdr:twoCellAnchor>
  <xdr:twoCellAnchor>
    <xdr:from>
      <xdr:col>0</xdr:col>
      <xdr:colOff>428625</xdr:colOff>
      <xdr:row>3</xdr:row>
      <xdr:rowOff>185737</xdr:rowOff>
    </xdr:from>
    <xdr:to>
      <xdr:col>10</xdr:col>
      <xdr:colOff>296862</xdr:colOff>
      <xdr:row>14</xdr:row>
      <xdr:rowOff>7937</xdr:rowOff>
    </xdr:to>
    <xdr:sp macro="" textlink="">
      <xdr:nvSpPr>
        <xdr:cNvPr id="3" name="Rectangle 7"/>
        <xdr:cNvSpPr>
          <a:spLocks noChangeArrowheads="1"/>
        </xdr:cNvSpPr>
      </xdr:nvSpPr>
      <xdr:spPr bwMode="auto">
        <a:xfrm>
          <a:off x="428625" y="757237"/>
          <a:ext cx="7488237" cy="191770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_tradnl"/>
          </a:defPPr>
          <a:lvl1pPr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9pPr>
        </a:lstStyle>
        <a:p>
          <a:r>
            <a:rPr lang="es-ES"/>
            <a:t>1. Las disposiciones de este Reglamento son obligatorias para las personas que proyecten o construyan instalaciones domiciliarias de agua potable o de alcantarillado de aguas servidas domésticas y para los prestadores de servicios sanitarios y los Servicios de Salud, cuando corresponda.</a:t>
          </a:r>
        </a:p>
      </xdr:txBody>
    </xdr:sp>
    <xdr:clientData/>
  </xdr:twoCellAnchor>
  <xdr:twoCellAnchor>
    <xdr:from>
      <xdr:col>0</xdr:col>
      <xdr:colOff>257175</xdr:colOff>
      <xdr:row>15</xdr:row>
      <xdr:rowOff>0</xdr:rowOff>
    </xdr:from>
    <xdr:to>
      <xdr:col>10</xdr:col>
      <xdr:colOff>557213</xdr:colOff>
      <xdr:row>32</xdr:row>
      <xdr:rowOff>139700</xdr:rowOff>
    </xdr:to>
    <xdr:sp macro="" textlink="">
      <xdr:nvSpPr>
        <xdr:cNvPr id="4" name="Rectangle 7"/>
        <xdr:cNvSpPr>
          <a:spLocks noChangeArrowheads="1"/>
        </xdr:cNvSpPr>
      </xdr:nvSpPr>
      <xdr:spPr bwMode="auto">
        <a:xfrm>
          <a:off x="257175" y="2857500"/>
          <a:ext cx="7920038" cy="337820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_tradnl"/>
          </a:defPPr>
          <a:lvl1pPr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9pPr>
        </a:lstStyle>
        <a:p>
          <a:r>
            <a:rPr lang="es-ES" b="1"/>
            <a:t>2. </a:t>
          </a:r>
          <a:r>
            <a:rPr lang="es-ES"/>
            <a:t>Todo propietario de inmueble urbano edificado, con frente a una red pública de agua potable o de alcantarillado, deberá instalar a su costa, tanto las instalaciones domiciliarias de agua potable y alcantarillado, como el arranque de agua potable y la unión domiciliaria de alcantarillado. </a:t>
          </a:r>
        </a:p>
        <a:p>
          <a:r>
            <a:rPr lang="es-ES"/>
            <a:t>Incluye su conexión y empalme, dentro del plazo de seis y doce meses, respectivamente, contado desde la puesta en explotación de dichas redes, o desde la notificación respectiva al propietario, por parte de la concesionaria.</a:t>
          </a:r>
        </a:p>
      </xdr:txBody>
    </xdr:sp>
    <xdr:clientData/>
  </xdr:twoCellAnchor>
  <xdr:twoCellAnchor>
    <xdr:from>
      <xdr:col>0</xdr:col>
      <xdr:colOff>203200</xdr:colOff>
      <xdr:row>34</xdr:row>
      <xdr:rowOff>133350</xdr:rowOff>
    </xdr:from>
    <xdr:to>
      <xdr:col>6</xdr:col>
      <xdr:colOff>633412</xdr:colOff>
      <xdr:row>37</xdr:row>
      <xdr:rowOff>15875</xdr:rowOff>
    </xdr:to>
    <xdr:sp macro="" textlink="">
      <xdr:nvSpPr>
        <xdr:cNvPr id="5" name="Rectangle 4"/>
        <xdr:cNvSpPr>
          <a:spLocks noChangeArrowheads="1"/>
        </xdr:cNvSpPr>
      </xdr:nvSpPr>
      <xdr:spPr bwMode="auto">
        <a:xfrm>
          <a:off x="203200" y="6610350"/>
          <a:ext cx="5002212" cy="454025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  <xdr:txBody>
        <a:bodyPr wrap="square" lIns="90488" tIns="44450" rIns="90488" bIns="44450">
          <a:spAutoFit/>
        </a:bodyPr>
        <a:lstStyle>
          <a:defPPr>
            <a:defRPr lang="es-ES_tradnl"/>
          </a:defPPr>
          <a:lvl1pPr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9pPr>
        </a:lstStyle>
        <a:p>
          <a:pPr eaLnBrk="0" hangingPunct="0"/>
          <a:r>
            <a:rPr lang="es-ES_tradnl" b="1">
              <a:solidFill>
                <a:srgbClr val="000000"/>
              </a:solidFill>
              <a:latin typeface="Tahoma" pitchFamily="34" charset="0"/>
            </a:rPr>
            <a:t>Otorgamiento de la Factibilidad</a:t>
          </a:r>
        </a:p>
      </xdr:txBody>
    </xdr:sp>
    <xdr:clientData/>
  </xdr:twoCellAnchor>
  <xdr:twoCellAnchor>
    <xdr:from>
      <xdr:col>0</xdr:col>
      <xdr:colOff>190500</xdr:colOff>
      <xdr:row>38</xdr:row>
      <xdr:rowOff>98425</xdr:rowOff>
    </xdr:from>
    <xdr:to>
      <xdr:col>9</xdr:col>
      <xdr:colOff>533400</xdr:colOff>
      <xdr:row>60</xdr:row>
      <xdr:rowOff>15875</xdr:rowOff>
    </xdr:to>
    <xdr:sp macro="" textlink="">
      <xdr:nvSpPr>
        <xdr:cNvPr id="6" name="Rectangle 7"/>
        <xdr:cNvSpPr>
          <a:spLocks noChangeArrowheads="1"/>
        </xdr:cNvSpPr>
      </xdr:nvSpPr>
      <xdr:spPr bwMode="auto">
        <a:xfrm>
          <a:off x="190500" y="7337425"/>
          <a:ext cx="7200900" cy="410845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_tradnl"/>
          </a:defPPr>
          <a:lvl1pPr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9pPr>
        </a:lstStyle>
        <a:p>
          <a:r>
            <a:rPr lang="es-ES"/>
            <a:t>Previo a la elaboración de un proyecto de instalación domiciliaria, el peticionario deberá solicitar al prestador el Certificado de Factibilidad de dación de servicio de</a:t>
          </a:r>
        </a:p>
        <a:p>
          <a:r>
            <a:rPr lang="es-ES"/>
            <a:t>agua potable o de alcantarillado, según corresponda.</a:t>
          </a:r>
        </a:p>
        <a:p>
          <a:endParaRPr lang="es-ES"/>
        </a:p>
        <a:p>
          <a:r>
            <a:rPr lang="es-ES" b="1"/>
            <a:t>Antecedentes</a:t>
          </a:r>
          <a:r>
            <a:rPr lang="es-ES"/>
            <a:t>:</a:t>
          </a:r>
        </a:p>
        <a:p>
          <a:endParaRPr lang="es-ES"/>
        </a:p>
        <a:p>
          <a:r>
            <a:rPr lang="es-ES"/>
            <a:t>Antecedentes del propietario.</a:t>
          </a:r>
        </a:p>
        <a:p>
          <a:r>
            <a:rPr lang="es-ES"/>
            <a:t>Antecedentes del proyectista.</a:t>
          </a:r>
        </a:p>
        <a:p>
          <a:r>
            <a:rPr lang="es-ES"/>
            <a:t>Antecedentes del inmueble.</a:t>
          </a:r>
        </a:p>
        <a:p>
          <a:r>
            <a:rPr lang="es-ES"/>
            <a:t>Datos del proyecto.</a:t>
          </a:r>
        </a:p>
      </xdr:txBody>
    </xdr:sp>
    <xdr:clientData/>
  </xdr:twoCellAnchor>
  <xdr:twoCellAnchor>
    <xdr:from>
      <xdr:col>0</xdr:col>
      <xdr:colOff>12700</xdr:colOff>
      <xdr:row>62</xdr:row>
      <xdr:rowOff>28575</xdr:rowOff>
    </xdr:from>
    <xdr:to>
      <xdr:col>4</xdr:col>
      <xdr:colOff>581025</xdr:colOff>
      <xdr:row>64</xdr:row>
      <xdr:rowOff>101600</xdr:rowOff>
    </xdr:to>
    <xdr:sp macro="" textlink="">
      <xdr:nvSpPr>
        <xdr:cNvPr id="7" name="Rectangle 4"/>
        <xdr:cNvSpPr>
          <a:spLocks noChangeArrowheads="1"/>
        </xdr:cNvSpPr>
      </xdr:nvSpPr>
      <xdr:spPr bwMode="auto">
        <a:xfrm>
          <a:off x="12700" y="11839575"/>
          <a:ext cx="3616325" cy="454025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  <xdr:txBody>
        <a:bodyPr wrap="square" lIns="90488" tIns="44450" rIns="90488" bIns="44450">
          <a:spAutoFit/>
        </a:bodyPr>
        <a:lstStyle>
          <a:defPPr>
            <a:defRPr lang="es-ES_tradnl"/>
          </a:defPPr>
          <a:lvl1pPr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9pPr>
        </a:lstStyle>
        <a:p>
          <a:pPr eaLnBrk="0" hangingPunct="0"/>
          <a:r>
            <a:rPr lang="es-ES_tradnl" b="1">
              <a:solidFill>
                <a:srgbClr val="000000"/>
              </a:solidFill>
              <a:latin typeface="Tahoma" pitchFamily="34" charset="0"/>
            </a:rPr>
            <a:t>Presentación Proyecto</a:t>
          </a:r>
        </a:p>
      </xdr:txBody>
    </xdr:sp>
    <xdr:clientData/>
  </xdr:twoCellAnchor>
  <xdr:twoCellAnchor>
    <xdr:from>
      <xdr:col>0</xdr:col>
      <xdr:colOff>0</xdr:colOff>
      <xdr:row>65</xdr:row>
      <xdr:rowOff>176212</xdr:rowOff>
    </xdr:from>
    <xdr:to>
      <xdr:col>9</xdr:col>
      <xdr:colOff>630237</xdr:colOff>
      <xdr:row>85</xdr:row>
      <xdr:rowOff>109537</xdr:rowOff>
    </xdr:to>
    <xdr:sp macro="" textlink="">
      <xdr:nvSpPr>
        <xdr:cNvPr id="8" name="Rectangle 7"/>
        <xdr:cNvSpPr>
          <a:spLocks noChangeArrowheads="1"/>
        </xdr:cNvSpPr>
      </xdr:nvSpPr>
      <xdr:spPr bwMode="auto">
        <a:xfrm>
          <a:off x="0" y="12558712"/>
          <a:ext cx="7488237" cy="3743325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_tradnl"/>
          </a:defPPr>
          <a:lvl1pPr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9pPr>
        </a:lstStyle>
        <a:p>
          <a:r>
            <a:rPr lang="es-ES"/>
            <a:t>Una vez otorgada la factibilidad, el proyectista deberá entregar al prestador la siguiente información:</a:t>
          </a:r>
        </a:p>
        <a:p>
          <a:r>
            <a:rPr lang="es-ES"/>
            <a:t>Datos del proyecto:</a:t>
          </a:r>
        </a:p>
        <a:p>
          <a:r>
            <a:rPr lang="es-ES"/>
            <a:t>a) Tipo y destino de la obra.</a:t>
          </a:r>
        </a:p>
        <a:p>
          <a:r>
            <a:rPr lang="es-ES"/>
            <a:t>b) N° de edificaciones.</a:t>
          </a:r>
        </a:p>
        <a:p>
          <a:r>
            <a:rPr lang="es-ES"/>
            <a:t>c) N° de pisos.</a:t>
          </a:r>
        </a:p>
        <a:p>
          <a:r>
            <a:rPr lang="es-ES"/>
            <a:t>d) Consumos estimados de agua potable en m3/día.</a:t>
          </a:r>
        </a:p>
        <a:p>
          <a:r>
            <a:rPr lang="es-ES"/>
            <a:t>e) Caudal de aguas servidas (UEH).</a:t>
          </a:r>
        </a:p>
        <a:p>
          <a:r>
            <a:rPr lang="es-ES"/>
            <a:t>f)) Consumo estimado en m3/día para conexión provisional en caso de ser necesario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0"/>
  <sheetViews>
    <sheetView tabSelected="1" zoomScale="70" zoomScaleNormal="70" workbookViewId="0">
      <selection activeCell="I12" sqref="I12"/>
    </sheetView>
  </sheetViews>
  <sheetFormatPr baseColWidth="10" defaultRowHeight="15" x14ac:dyDescent="0.25"/>
  <cols>
    <col min="1" max="1" width="2.28515625" customWidth="1"/>
    <col min="5" max="8" width="15.42578125" customWidth="1"/>
    <col min="10" max="10" width="15" customWidth="1"/>
    <col min="11" max="11" width="13.28515625" customWidth="1"/>
    <col min="12" max="12" width="13.42578125" customWidth="1"/>
    <col min="13" max="15" width="13" customWidth="1"/>
    <col min="16" max="16" width="12.85546875" customWidth="1"/>
    <col min="17" max="17" width="14.7109375" customWidth="1"/>
    <col min="18" max="18" width="12.28515625" customWidth="1"/>
  </cols>
  <sheetData>
    <row r="1" spans="1:18" s="39" customFormat="1" ht="12.75" x14ac:dyDescent="0.2">
      <c r="A1" s="34"/>
      <c r="B1" s="35"/>
      <c r="C1" s="35"/>
      <c r="D1" s="35"/>
      <c r="E1" s="35"/>
      <c r="F1" s="35"/>
      <c r="G1" s="35"/>
      <c r="H1" s="35"/>
      <c r="I1" s="36"/>
      <c r="J1" s="35"/>
      <c r="K1" s="37"/>
      <c r="L1" s="37"/>
      <c r="M1" s="38"/>
      <c r="N1" s="37"/>
      <c r="O1" s="37"/>
      <c r="P1" s="37"/>
    </row>
    <row r="2" spans="1:18" s="39" customFormat="1" ht="15" customHeight="1" x14ac:dyDescent="0.2">
      <c r="A2" s="40"/>
      <c r="B2" s="104" t="s">
        <v>100</v>
      </c>
      <c r="C2" s="104"/>
      <c r="D2" s="105" t="s">
        <v>101</v>
      </c>
      <c r="E2" s="106"/>
      <c r="F2" s="106"/>
      <c r="G2" s="106"/>
      <c r="H2" s="107"/>
      <c r="I2" s="111" t="s">
        <v>102</v>
      </c>
      <c r="J2" s="112"/>
      <c r="K2" s="41"/>
      <c r="L2" s="41"/>
      <c r="M2" s="37"/>
      <c r="N2" s="37"/>
    </row>
    <row r="3" spans="1:18" s="39" customFormat="1" ht="15" customHeight="1" x14ac:dyDescent="0.2">
      <c r="A3" s="40"/>
      <c r="B3" s="104"/>
      <c r="C3" s="104"/>
      <c r="D3" s="108"/>
      <c r="E3" s="109"/>
      <c r="F3" s="109"/>
      <c r="G3" s="109"/>
      <c r="H3" s="110"/>
      <c r="I3" s="113"/>
      <c r="J3" s="114"/>
      <c r="K3" s="41"/>
      <c r="L3" s="41"/>
      <c r="M3" s="37"/>
      <c r="N3" s="37"/>
    </row>
    <row r="4" spans="1:18" s="39" customFormat="1" ht="15.75" customHeight="1" x14ac:dyDescent="0.2">
      <c r="A4" s="40"/>
      <c r="B4" s="104"/>
      <c r="C4" s="104"/>
      <c r="D4" s="42" t="s">
        <v>103</v>
      </c>
      <c r="E4" s="115" t="s">
        <v>106</v>
      </c>
      <c r="F4" s="116"/>
      <c r="G4" s="116"/>
      <c r="H4" s="117"/>
      <c r="I4" s="118" t="s">
        <v>105</v>
      </c>
      <c r="J4" s="119"/>
      <c r="K4" s="43"/>
      <c r="L4" s="43"/>
      <c r="M4" s="37"/>
      <c r="N4" s="37"/>
    </row>
    <row r="5" spans="1:18" s="39" customFormat="1" ht="22.5" customHeight="1" x14ac:dyDescent="0.25">
      <c r="A5" s="40"/>
      <c r="B5" s="104"/>
      <c r="C5" s="104"/>
      <c r="D5" s="44" t="s">
        <v>104</v>
      </c>
      <c r="E5" s="122" t="s">
        <v>107</v>
      </c>
      <c r="F5" s="123"/>
      <c r="G5" s="123"/>
      <c r="H5" s="124"/>
      <c r="I5" s="120"/>
      <c r="J5" s="121"/>
      <c r="K5" s="45"/>
      <c r="L5" s="45"/>
      <c r="M5" s="37"/>
      <c r="N5" s="103"/>
      <c r="O5" s="103"/>
      <c r="P5" s="103"/>
    </row>
    <row r="6" spans="1:18" s="39" customFormat="1" ht="22.5" customHeight="1" x14ac:dyDescent="0.35">
      <c r="A6" s="37"/>
      <c r="B6" s="46"/>
      <c r="C6" s="46"/>
      <c r="D6" s="47"/>
      <c r="E6" s="48"/>
      <c r="F6" s="48"/>
      <c r="G6" s="48"/>
      <c r="H6" s="48"/>
      <c r="I6" s="49"/>
      <c r="J6" s="49"/>
      <c r="K6" s="45"/>
      <c r="L6" s="45"/>
      <c r="M6" s="37"/>
      <c r="N6" s="50"/>
      <c r="O6" s="50"/>
      <c r="P6" s="50"/>
    </row>
    <row r="7" spans="1:18" ht="18.75" x14ac:dyDescent="0.3">
      <c r="D7" s="3" t="s">
        <v>7</v>
      </c>
    </row>
    <row r="8" spans="1:18" ht="18.75" x14ac:dyDescent="0.3">
      <c r="C8" t="s">
        <v>90</v>
      </c>
      <c r="D8" s="3"/>
    </row>
    <row r="9" spans="1:18" ht="15.75" x14ac:dyDescent="0.25">
      <c r="K9" s="32" t="s">
        <v>50</v>
      </c>
    </row>
    <row r="10" spans="1:18" ht="16.5" thickBot="1" x14ac:dyDescent="0.3">
      <c r="E10" s="23" t="s">
        <v>51</v>
      </c>
      <c r="F10" t="s">
        <v>52</v>
      </c>
      <c r="K10" s="32" t="s">
        <v>98</v>
      </c>
    </row>
    <row r="11" spans="1:18" ht="42.75" x14ac:dyDescent="0.25">
      <c r="K11" s="33" t="s">
        <v>2</v>
      </c>
      <c r="L11" s="33" t="s">
        <v>12</v>
      </c>
      <c r="M11" s="33" t="s">
        <v>5</v>
      </c>
      <c r="R11" s="23" t="s">
        <v>91</v>
      </c>
    </row>
    <row r="12" spans="1:18" ht="15.75" x14ac:dyDescent="0.25">
      <c r="K12" s="22" t="s">
        <v>48</v>
      </c>
      <c r="L12" s="95" t="s">
        <v>14</v>
      </c>
      <c r="M12" s="95" t="s">
        <v>13</v>
      </c>
      <c r="N12" s="102" t="s">
        <v>54</v>
      </c>
      <c r="O12" s="2" t="s">
        <v>9</v>
      </c>
      <c r="R12" s="23" t="s">
        <v>95</v>
      </c>
    </row>
    <row r="13" spans="1:18" ht="15.75" thickBot="1" x14ac:dyDescent="0.3">
      <c r="K13" s="20" t="s">
        <v>47</v>
      </c>
      <c r="L13" s="95"/>
      <c r="M13" s="95"/>
      <c r="N13" s="102"/>
      <c r="O13" t="s">
        <v>49</v>
      </c>
      <c r="R13" s="23" t="s">
        <v>96</v>
      </c>
    </row>
    <row r="14" spans="1:18" ht="19.5" thickBot="1" x14ac:dyDescent="0.35">
      <c r="K14" s="21" t="s">
        <v>3</v>
      </c>
      <c r="L14" s="21" t="s">
        <v>4</v>
      </c>
      <c r="M14" s="21" t="s">
        <v>6</v>
      </c>
      <c r="N14" s="102"/>
      <c r="O14" s="13" t="s">
        <v>0</v>
      </c>
      <c r="P14" s="29">
        <f>POWER(P17,0.6891)*1.7391</f>
        <v>42.400471557732523</v>
      </c>
      <c r="Q14" s="24" t="s">
        <v>1</v>
      </c>
      <c r="R14" s="23" t="s">
        <v>97</v>
      </c>
    </row>
    <row r="15" spans="1:18" ht="18.75" customHeight="1" x14ac:dyDescent="0.25">
      <c r="K15" s="5"/>
      <c r="L15" s="6"/>
      <c r="M15" s="7"/>
      <c r="N15" s="102"/>
      <c r="P15" s="1"/>
      <c r="Q15" s="24"/>
    </row>
    <row r="16" spans="1:18" x14ac:dyDescent="0.25">
      <c r="K16" s="8">
        <v>13</v>
      </c>
      <c r="L16" s="4">
        <v>3</v>
      </c>
      <c r="M16" s="9">
        <v>50</v>
      </c>
      <c r="P16" s="1"/>
      <c r="Q16" s="24"/>
    </row>
    <row r="17" spans="2:21" ht="18.75" x14ac:dyDescent="0.3">
      <c r="K17" s="8">
        <v>19</v>
      </c>
      <c r="L17" s="4">
        <v>5</v>
      </c>
      <c r="M17" s="9">
        <v>80</v>
      </c>
      <c r="O17" s="14" t="s">
        <v>8</v>
      </c>
      <c r="P17" s="62">
        <f>S26</f>
        <v>103</v>
      </c>
      <c r="Q17" s="24" t="s">
        <v>1</v>
      </c>
    </row>
    <row r="18" spans="2:21" x14ac:dyDescent="0.25">
      <c r="K18" s="8">
        <v>25</v>
      </c>
      <c r="L18" s="4">
        <v>7</v>
      </c>
      <c r="M18" s="9">
        <v>117</v>
      </c>
    </row>
    <row r="19" spans="2:21" x14ac:dyDescent="0.25">
      <c r="K19" s="8">
        <v>38</v>
      </c>
      <c r="L19" s="4">
        <v>20</v>
      </c>
      <c r="M19" s="9">
        <v>333</v>
      </c>
    </row>
    <row r="20" spans="2:21" ht="16.5" thickBot="1" x14ac:dyDescent="0.3">
      <c r="K20" s="10">
        <v>50</v>
      </c>
      <c r="L20" s="11" t="s">
        <v>10</v>
      </c>
      <c r="M20" s="12" t="s">
        <v>11</v>
      </c>
    </row>
    <row r="21" spans="2:21" x14ac:dyDescent="0.25">
      <c r="G21">
        <f>120*1.5</f>
        <v>180</v>
      </c>
      <c r="Q21" t="s">
        <v>89</v>
      </c>
    </row>
    <row r="22" spans="2:21" x14ac:dyDescent="0.25">
      <c r="J22" t="s">
        <v>54</v>
      </c>
    </row>
    <row r="23" spans="2:21" ht="15.75" x14ac:dyDescent="0.25">
      <c r="C23" s="2" t="s">
        <v>15</v>
      </c>
      <c r="D23" s="2"/>
      <c r="E23" s="2"/>
      <c r="N23" s="2" t="s">
        <v>55</v>
      </c>
    </row>
    <row r="24" spans="2:21" ht="16.5" thickBot="1" x14ac:dyDescent="0.3">
      <c r="C24" s="2"/>
      <c r="D24" s="2" t="s">
        <v>16</v>
      </c>
      <c r="E24" s="2"/>
      <c r="I24" s="28" t="s">
        <v>46</v>
      </c>
      <c r="N24" s="2" t="s">
        <v>78</v>
      </c>
      <c r="U24" s="25"/>
    </row>
    <row r="25" spans="2:21" ht="17.25" customHeight="1" thickBot="1" x14ac:dyDescent="0.3">
      <c r="C25" s="2"/>
      <c r="D25" s="2"/>
      <c r="G25" s="16" t="s">
        <v>17</v>
      </c>
      <c r="H25" s="16" t="s">
        <v>93</v>
      </c>
      <c r="I25" s="30">
        <f>SUM(I26:I40)/1000</f>
        <v>1.4025000000000001</v>
      </c>
      <c r="J25" t="s">
        <v>99</v>
      </c>
      <c r="P25" s="99" t="s">
        <v>57</v>
      </c>
      <c r="Q25" s="99"/>
      <c r="R25" s="27"/>
      <c r="S25" s="28" t="s">
        <v>79</v>
      </c>
    </row>
    <row r="26" spans="2:21" ht="17.25" customHeight="1" thickBot="1" x14ac:dyDescent="0.35">
      <c r="B26" s="98" t="s">
        <v>18</v>
      </c>
      <c r="C26" s="98"/>
      <c r="D26" s="98"/>
      <c r="E26" s="98"/>
      <c r="F26" s="98"/>
      <c r="G26" s="18" t="s">
        <v>92</v>
      </c>
      <c r="H26" s="52">
        <v>5</v>
      </c>
      <c r="I26" s="51">
        <f>180*H26</f>
        <v>900</v>
      </c>
      <c r="P26" s="15" t="s">
        <v>58</v>
      </c>
      <c r="Q26" s="15" t="s">
        <v>59</v>
      </c>
      <c r="R26" s="15" t="s">
        <v>93</v>
      </c>
      <c r="S26" s="31">
        <f>SUM(S27:S43)</f>
        <v>103</v>
      </c>
      <c r="T26" t="s">
        <v>53</v>
      </c>
    </row>
    <row r="27" spans="2:21" ht="27.75" customHeight="1" x14ac:dyDescent="0.25">
      <c r="B27" s="96" t="s">
        <v>36</v>
      </c>
      <c r="C27" s="97"/>
      <c r="D27" s="97"/>
      <c r="E27" s="97"/>
      <c r="F27" s="97"/>
      <c r="G27" s="18" t="s">
        <v>22</v>
      </c>
      <c r="H27" s="52"/>
      <c r="I27" s="51">
        <f>450*H27</f>
        <v>0</v>
      </c>
      <c r="M27" s="101" t="s">
        <v>56</v>
      </c>
      <c r="N27" s="101"/>
      <c r="O27" s="101"/>
      <c r="P27" s="17" t="s">
        <v>60</v>
      </c>
      <c r="Q27" s="17"/>
      <c r="R27" s="56">
        <v>2</v>
      </c>
      <c r="S27" s="54">
        <f>10*R27</f>
        <v>20</v>
      </c>
    </row>
    <row r="28" spans="2:21" ht="26.25" x14ac:dyDescent="0.25">
      <c r="B28" s="96" t="s">
        <v>19</v>
      </c>
      <c r="C28" s="97"/>
      <c r="D28" s="97"/>
      <c r="E28" s="97"/>
      <c r="F28" s="97"/>
      <c r="G28" s="19" t="s">
        <v>21</v>
      </c>
      <c r="H28" s="53"/>
      <c r="I28" s="51">
        <f>200*H28</f>
        <v>0</v>
      </c>
      <c r="M28" s="101" t="s">
        <v>62</v>
      </c>
      <c r="N28" s="101"/>
      <c r="O28" s="101"/>
      <c r="P28" s="100" t="s">
        <v>61</v>
      </c>
      <c r="Q28" s="100"/>
      <c r="R28" s="57"/>
      <c r="S28" s="55"/>
    </row>
    <row r="29" spans="2:21" ht="77.25" x14ac:dyDescent="0.25">
      <c r="B29" s="96" t="s">
        <v>20</v>
      </c>
      <c r="C29" s="97"/>
      <c r="D29" s="97"/>
      <c r="E29" s="97"/>
      <c r="F29" s="97"/>
      <c r="G29" s="19" t="s">
        <v>23</v>
      </c>
      <c r="H29" s="53"/>
      <c r="I29" s="51">
        <f>50*H29</f>
        <v>0</v>
      </c>
      <c r="M29" s="101" t="s">
        <v>63</v>
      </c>
      <c r="N29" s="101"/>
      <c r="O29" s="101"/>
      <c r="P29" s="26" t="s">
        <v>60</v>
      </c>
      <c r="Q29" s="26" t="s">
        <v>60</v>
      </c>
      <c r="R29" s="56">
        <v>2</v>
      </c>
      <c r="S29" s="54">
        <f>10*R29</f>
        <v>20</v>
      </c>
    </row>
    <row r="30" spans="2:21" ht="26.25" x14ac:dyDescent="0.25">
      <c r="B30" s="96" t="s">
        <v>24</v>
      </c>
      <c r="C30" s="97"/>
      <c r="D30" s="97"/>
      <c r="E30" s="97"/>
      <c r="F30" s="97"/>
      <c r="G30" s="19" t="s">
        <v>25</v>
      </c>
      <c r="H30" s="53"/>
      <c r="I30" s="51">
        <f>1300*H30</f>
        <v>0</v>
      </c>
      <c r="M30" s="101" t="s">
        <v>64</v>
      </c>
      <c r="N30" s="101"/>
      <c r="O30" s="101"/>
      <c r="P30" s="26" t="s">
        <v>80</v>
      </c>
      <c r="Q30" s="26" t="s">
        <v>80</v>
      </c>
      <c r="R30" s="56">
        <v>0</v>
      </c>
      <c r="S30" s="54">
        <f>15*R30</f>
        <v>0</v>
      </c>
    </row>
    <row r="31" spans="2:21" x14ac:dyDescent="0.25">
      <c r="B31" s="96" t="s">
        <v>26</v>
      </c>
      <c r="C31" s="97"/>
      <c r="D31" s="97"/>
      <c r="E31" s="97"/>
      <c r="F31" s="97"/>
      <c r="G31" s="19" t="s">
        <v>27</v>
      </c>
      <c r="H31" s="53"/>
      <c r="I31" s="51">
        <f>150*H31</f>
        <v>0</v>
      </c>
      <c r="M31" s="101" t="s">
        <v>65</v>
      </c>
      <c r="N31" s="101"/>
      <c r="O31" s="101"/>
      <c r="P31" s="26" t="s">
        <v>81</v>
      </c>
      <c r="Q31" s="26" t="s">
        <v>81</v>
      </c>
      <c r="R31" s="56">
        <v>2</v>
      </c>
      <c r="S31" s="54">
        <f>8*R31</f>
        <v>16</v>
      </c>
    </row>
    <row r="32" spans="2:21" ht="26.25" customHeight="1" x14ac:dyDescent="0.25">
      <c r="B32" s="96" t="s">
        <v>28</v>
      </c>
      <c r="C32" s="97"/>
      <c r="D32" s="97"/>
      <c r="E32" s="97"/>
      <c r="F32" s="97"/>
      <c r="G32" s="19" t="s">
        <v>31</v>
      </c>
      <c r="H32" s="53"/>
      <c r="I32" s="51">
        <f>150*H32</f>
        <v>0</v>
      </c>
      <c r="M32" s="101" t="s">
        <v>66</v>
      </c>
      <c r="N32" s="101"/>
      <c r="O32" s="101"/>
      <c r="P32" s="26" t="s">
        <v>83</v>
      </c>
      <c r="Q32" s="26" t="s">
        <v>83</v>
      </c>
      <c r="R32" s="56"/>
      <c r="S32" s="54">
        <f>6*R32</f>
        <v>0</v>
      </c>
    </row>
    <row r="33" spans="2:19" x14ac:dyDescent="0.25">
      <c r="B33" s="96" t="s">
        <v>29</v>
      </c>
      <c r="C33" s="97"/>
      <c r="D33" s="97"/>
      <c r="E33" s="97"/>
      <c r="F33" s="97"/>
      <c r="G33" s="19" t="s">
        <v>30</v>
      </c>
      <c r="H33" s="53"/>
      <c r="I33" s="51">
        <f>40*H33</f>
        <v>0</v>
      </c>
      <c r="M33" s="101" t="s">
        <v>67</v>
      </c>
      <c r="N33" s="101"/>
      <c r="O33" s="101"/>
      <c r="P33" s="26" t="s">
        <v>83</v>
      </c>
      <c r="Q33" s="26"/>
      <c r="R33" s="56"/>
      <c r="S33" s="54">
        <f>6*R33</f>
        <v>0</v>
      </c>
    </row>
    <row r="34" spans="2:19" x14ac:dyDescent="0.25">
      <c r="B34" s="96" t="s">
        <v>32</v>
      </c>
      <c r="C34" s="97"/>
      <c r="D34" s="97"/>
      <c r="E34" s="97"/>
      <c r="F34" s="97"/>
      <c r="G34" s="19" t="s">
        <v>33</v>
      </c>
      <c r="H34" s="53"/>
      <c r="I34" s="51">
        <f>25*H34</f>
        <v>0</v>
      </c>
      <c r="M34" s="101" t="s">
        <v>68</v>
      </c>
      <c r="N34" s="101"/>
      <c r="O34" s="101"/>
      <c r="P34" s="100" t="s">
        <v>61</v>
      </c>
      <c r="Q34" s="100"/>
      <c r="R34" s="57"/>
      <c r="S34" s="54">
        <v>0</v>
      </c>
    </row>
    <row r="35" spans="2:19" x14ac:dyDescent="0.25">
      <c r="B35" s="96" t="s">
        <v>34</v>
      </c>
      <c r="C35" s="97"/>
      <c r="D35" s="97"/>
      <c r="E35" s="97"/>
      <c r="F35" s="97"/>
      <c r="G35" s="19" t="s">
        <v>35</v>
      </c>
      <c r="H35" s="53">
        <v>50</v>
      </c>
      <c r="I35" s="51">
        <f>10*H35</f>
        <v>500</v>
      </c>
      <c r="M35" s="101" t="s">
        <v>69</v>
      </c>
      <c r="N35" s="101"/>
      <c r="O35" s="101"/>
      <c r="P35" s="26" t="s">
        <v>84</v>
      </c>
      <c r="Q35" s="26" t="s">
        <v>84</v>
      </c>
      <c r="R35" s="56">
        <v>1</v>
      </c>
      <c r="S35" s="54">
        <f>12*R35</f>
        <v>12</v>
      </c>
    </row>
    <row r="36" spans="2:19" x14ac:dyDescent="0.25">
      <c r="B36" s="96" t="s">
        <v>37</v>
      </c>
      <c r="C36" s="97"/>
      <c r="D36" s="97"/>
      <c r="E36" s="97"/>
      <c r="F36" s="97"/>
      <c r="G36" s="19" t="s">
        <v>38</v>
      </c>
      <c r="H36" s="53"/>
      <c r="I36" s="51">
        <f>100*H36</f>
        <v>0</v>
      </c>
      <c r="M36" s="101" t="s">
        <v>70</v>
      </c>
      <c r="N36" s="101"/>
      <c r="O36" s="101"/>
      <c r="P36" s="26" t="s">
        <v>80</v>
      </c>
      <c r="Q36" s="26" t="s">
        <v>80</v>
      </c>
      <c r="R36" s="56">
        <v>1</v>
      </c>
      <c r="S36" s="54">
        <f>15*R36</f>
        <v>15</v>
      </c>
    </row>
    <row r="37" spans="2:19" ht="17.25" customHeight="1" x14ac:dyDescent="0.25">
      <c r="B37" s="96" t="s">
        <v>39</v>
      </c>
      <c r="C37" s="97"/>
      <c r="D37" s="97"/>
      <c r="E37" s="97"/>
      <c r="F37" s="97"/>
      <c r="G37" s="19" t="s">
        <v>40</v>
      </c>
      <c r="H37" s="53"/>
      <c r="I37" s="51">
        <f>200*H37</f>
        <v>0</v>
      </c>
      <c r="M37" s="101" t="s">
        <v>71</v>
      </c>
      <c r="N37" s="101"/>
      <c r="O37" s="101"/>
      <c r="P37" s="26" t="s">
        <v>84</v>
      </c>
      <c r="Q37" s="26" t="s">
        <v>84</v>
      </c>
      <c r="R37" s="56"/>
      <c r="S37" s="54">
        <f>12*R37</f>
        <v>0</v>
      </c>
    </row>
    <row r="38" spans="2:19" ht="17.25" customHeight="1" x14ac:dyDescent="0.25">
      <c r="B38" s="96" t="s">
        <v>41</v>
      </c>
      <c r="C38" s="97"/>
      <c r="D38" s="97"/>
      <c r="E38" s="97"/>
      <c r="F38" s="97"/>
      <c r="G38" s="19" t="s">
        <v>94</v>
      </c>
      <c r="H38" s="53"/>
      <c r="I38" s="51">
        <f>200*H38</f>
        <v>0</v>
      </c>
      <c r="M38" s="101" t="s">
        <v>72</v>
      </c>
      <c r="N38" s="101"/>
      <c r="O38" s="101"/>
      <c r="P38" s="26" t="s">
        <v>85</v>
      </c>
      <c r="Q38" s="26"/>
      <c r="R38" s="56"/>
      <c r="S38" s="54">
        <f>5*R38</f>
        <v>0</v>
      </c>
    </row>
    <row r="39" spans="2:19" ht="17.25" customHeight="1" x14ac:dyDescent="0.25">
      <c r="B39" s="96" t="s">
        <v>42</v>
      </c>
      <c r="C39" s="97"/>
      <c r="D39" s="97"/>
      <c r="E39" s="97"/>
      <c r="F39" s="97"/>
      <c r="G39" s="19" t="s">
        <v>43</v>
      </c>
      <c r="H39" s="53">
        <f>75/30</f>
        <v>2.5</v>
      </c>
      <c r="I39" s="51">
        <f>H39</f>
        <v>2.5</v>
      </c>
      <c r="M39" s="101" t="s">
        <v>73</v>
      </c>
      <c r="N39" s="101"/>
      <c r="O39" s="101"/>
      <c r="P39" s="26" t="s">
        <v>85</v>
      </c>
      <c r="Q39" s="26"/>
      <c r="R39" s="56"/>
      <c r="S39" s="54">
        <f>5*R39</f>
        <v>0</v>
      </c>
    </row>
    <row r="40" spans="2:19" ht="17.25" customHeight="1" x14ac:dyDescent="0.25">
      <c r="B40" s="96" t="s">
        <v>44</v>
      </c>
      <c r="C40" s="97"/>
      <c r="D40" s="97"/>
      <c r="E40" s="97"/>
      <c r="F40" s="97"/>
      <c r="G40" s="19" t="s">
        <v>45</v>
      </c>
      <c r="H40" s="53"/>
      <c r="I40" s="51">
        <f>H40</f>
        <v>0</v>
      </c>
      <c r="M40" s="101" t="s">
        <v>74</v>
      </c>
      <c r="N40" s="101"/>
      <c r="O40" s="101"/>
      <c r="P40" s="26" t="s">
        <v>86</v>
      </c>
      <c r="Q40" s="26"/>
      <c r="R40" s="56">
        <v>1</v>
      </c>
      <c r="S40" s="54">
        <f>20*R40</f>
        <v>20</v>
      </c>
    </row>
    <row r="41" spans="2:19" ht="17.25" customHeight="1" x14ac:dyDescent="0.25">
      <c r="M41" s="101" t="s">
        <v>75</v>
      </c>
      <c r="N41" s="101"/>
      <c r="O41" s="101"/>
      <c r="P41" s="26" t="s">
        <v>87</v>
      </c>
      <c r="Q41" s="26"/>
      <c r="R41" s="56"/>
      <c r="S41" s="54">
        <f>50*R41</f>
        <v>0</v>
      </c>
    </row>
    <row r="42" spans="2:19" ht="17.25" customHeight="1" x14ac:dyDescent="0.25">
      <c r="M42" s="101" t="s">
        <v>76</v>
      </c>
      <c r="N42" s="101"/>
      <c r="O42" s="101"/>
      <c r="P42" s="26" t="s">
        <v>82</v>
      </c>
      <c r="Q42" s="26"/>
      <c r="R42" s="56"/>
      <c r="S42" s="54">
        <f>10*R42</f>
        <v>0</v>
      </c>
    </row>
    <row r="43" spans="2:19" ht="17.25" customHeight="1" x14ac:dyDescent="0.25">
      <c r="M43" s="101" t="s">
        <v>77</v>
      </c>
      <c r="N43" s="101"/>
      <c r="O43" s="101"/>
      <c r="P43" s="26" t="s">
        <v>88</v>
      </c>
      <c r="Q43" s="26"/>
      <c r="R43" s="56"/>
      <c r="S43" s="54">
        <f>40*R43</f>
        <v>0</v>
      </c>
    </row>
    <row r="44" spans="2:19" ht="17.25" customHeight="1" x14ac:dyDescent="0.25"/>
    <row r="45" spans="2:19" ht="17.25" customHeight="1" x14ac:dyDescent="0.25"/>
    <row r="46" spans="2:19" ht="17.25" customHeight="1" x14ac:dyDescent="0.25"/>
    <row r="47" spans="2:19" ht="17.25" customHeight="1" x14ac:dyDescent="0.25"/>
    <row r="48" spans="2:19" ht="17.25" customHeight="1" x14ac:dyDescent="0.25"/>
    <row r="49" ht="17.25" customHeight="1" x14ac:dyDescent="0.25"/>
    <row r="50" ht="17.25" customHeight="1" x14ac:dyDescent="0.25"/>
    <row r="51" ht="17.25" customHeight="1" x14ac:dyDescent="0.25"/>
    <row r="52" ht="17.25" customHeight="1" x14ac:dyDescent="0.25"/>
    <row r="53" ht="17.25" customHeight="1" x14ac:dyDescent="0.25"/>
    <row r="54" ht="17.25" customHeight="1" x14ac:dyDescent="0.25"/>
    <row r="55" ht="17.25" customHeight="1" x14ac:dyDescent="0.25"/>
    <row r="56" ht="17.25" customHeight="1" x14ac:dyDescent="0.25"/>
    <row r="57" ht="17.25" customHeight="1" x14ac:dyDescent="0.25"/>
    <row r="58" ht="17.25" customHeight="1" x14ac:dyDescent="0.25"/>
    <row r="59" ht="17.25" customHeight="1" x14ac:dyDescent="0.25"/>
    <row r="60" ht="17.25" customHeight="1" x14ac:dyDescent="0.25"/>
  </sheetData>
  <mergeCells count="45">
    <mergeCell ref="N5:P5"/>
    <mergeCell ref="B2:C5"/>
    <mergeCell ref="D2:H3"/>
    <mergeCell ref="I2:J3"/>
    <mergeCell ref="E4:H4"/>
    <mergeCell ref="I4:J5"/>
    <mergeCell ref="E5:H5"/>
    <mergeCell ref="M43:O43"/>
    <mergeCell ref="P34:Q34"/>
    <mergeCell ref="N12:N15"/>
    <mergeCell ref="M37:O37"/>
    <mergeCell ref="M38:O38"/>
    <mergeCell ref="M39:O39"/>
    <mergeCell ref="M40:O40"/>
    <mergeCell ref="M41:O41"/>
    <mergeCell ref="M42:O42"/>
    <mergeCell ref="M31:O31"/>
    <mergeCell ref="M32:O32"/>
    <mergeCell ref="M33:O33"/>
    <mergeCell ref="M34:O34"/>
    <mergeCell ref="M35:O35"/>
    <mergeCell ref="M36:O36"/>
    <mergeCell ref="M12:M13"/>
    <mergeCell ref="B37:F37"/>
    <mergeCell ref="B38:F38"/>
    <mergeCell ref="B39:F39"/>
    <mergeCell ref="B40:F40"/>
    <mergeCell ref="P25:Q25"/>
    <mergeCell ref="P28:Q28"/>
    <mergeCell ref="M27:O27"/>
    <mergeCell ref="M28:O28"/>
    <mergeCell ref="M29:O29"/>
    <mergeCell ref="M30:O30"/>
    <mergeCell ref="B31:F31"/>
    <mergeCell ref="B32:F32"/>
    <mergeCell ref="B33:F33"/>
    <mergeCell ref="B34:F34"/>
    <mergeCell ref="B35:F35"/>
    <mergeCell ref="B36:F36"/>
    <mergeCell ref="L12:L13"/>
    <mergeCell ref="B27:F27"/>
    <mergeCell ref="B28:F28"/>
    <mergeCell ref="B29:F29"/>
    <mergeCell ref="B30:F30"/>
    <mergeCell ref="B26:F26"/>
  </mergeCells>
  <pageMargins left="0.31496062992125984" right="0.31496062992125984" top="0.74803149606299213" bottom="0.74803149606299213" header="0.31496062992125984" footer="0.31496062992125984"/>
  <pageSetup scale="5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0"/>
  <sheetViews>
    <sheetView zoomScale="70" zoomScaleNormal="70" workbookViewId="0">
      <selection activeCell="H59" sqref="H59"/>
    </sheetView>
  </sheetViews>
  <sheetFormatPr baseColWidth="10" defaultRowHeight="15" x14ac:dyDescent="0.25"/>
  <cols>
    <col min="1" max="1" width="2.28515625" customWidth="1"/>
    <col min="4" max="4" width="12.42578125" customWidth="1"/>
    <col min="5" max="5" width="15.42578125" customWidth="1"/>
    <col min="6" max="6" width="22.42578125" customWidth="1"/>
    <col min="7" max="7" width="19.7109375" customWidth="1"/>
    <col min="8" max="8" width="15.42578125" customWidth="1"/>
    <col min="10" max="10" width="18.42578125" customWidth="1"/>
    <col min="11" max="11" width="4.28515625" customWidth="1"/>
    <col min="12" max="12" width="13.42578125" customWidth="1"/>
    <col min="13" max="13" width="13" customWidth="1"/>
  </cols>
  <sheetData>
    <row r="1" spans="1:13" s="39" customFormat="1" ht="12.75" x14ac:dyDescent="0.2">
      <c r="A1" s="34"/>
      <c r="B1" s="35"/>
      <c r="C1" s="35"/>
      <c r="D1" s="35"/>
      <c r="E1" s="35"/>
      <c r="F1" s="35"/>
      <c r="G1" s="35"/>
      <c r="H1" s="35"/>
      <c r="I1" s="36"/>
      <c r="J1" s="35"/>
      <c r="K1" s="64"/>
      <c r="L1" s="37"/>
      <c r="M1" s="38"/>
    </row>
    <row r="2" spans="1:13" s="39" customFormat="1" ht="15" customHeight="1" x14ac:dyDescent="0.2">
      <c r="A2" s="40"/>
      <c r="B2" s="104" t="s">
        <v>119</v>
      </c>
      <c r="C2" s="104"/>
      <c r="D2" s="105" t="s">
        <v>101</v>
      </c>
      <c r="E2" s="106"/>
      <c r="F2" s="106"/>
      <c r="G2" s="106"/>
      <c r="H2" s="107"/>
      <c r="I2" s="126" t="s">
        <v>117</v>
      </c>
      <c r="J2" s="127"/>
      <c r="K2" s="65"/>
      <c r="L2" s="41"/>
      <c r="M2" s="37"/>
    </row>
    <row r="3" spans="1:13" s="39" customFormat="1" ht="30.75" customHeight="1" x14ac:dyDescent="0.2">
      <c r="A3" s="40"/>
      <c r="B3" s="104"/>
      <c r="C3" s="104"/>
      <c r="D3" s="108"/>
      <c r="E3" s="109"/>
      <c r="F3" s="109"/>
      <c r="G3" s="109"/>
      <c r="H3" s="110"/>
      <c r="I3" s="128"/>
      <c r="J3" s="129"/>
      <c r="K3" s="65"/>
      <c r="L3" s="41"/>
      <c r="M3" s="37"/>
    </row>
    <row r="4" spans="1:13" s="39" customFormat="1" ht="15.75" customHeight="1" x14ac:dyDescent="0.2">
      <c r="A4" s="40"/>
      <c r="B4" s="104"/>
      <c r="C4" s="104"/>
      <c r="D4" s="42" t="s">
        <v>103</v>
      </c>
      <c r="E4" s="115" t="s">
        <v>106</v>
      </c>
      <c r="F4" s="116"/>
      <c r="G4" s="116"/>
      <c r="H4" s="117"/>
      <c r="I4" s="130" t="s">
        <v>116</v>
      </c>
      <c r="J4" s="131"/>
      <c r="K4" s="66"/>
      <c r="L4" s="43"/>
      <c r="M4" s="37"/>
    </row>
    <row r="5" spans="1:13" s="39" customFormat="1" ht="22.5" customHeight="1" x14ac:dyDescent="0.2">
      <c r="A5" s="40"/>
      <c r="B5" s="104"/>
      <c r="C5" s="104"/>
      <c r="D5" s="44" t="s">
        <v>104</v>
      </c>
      <c r="E5" s="122" t="s">
        <v>115</v>
      </c>
      <c r="F5" s="123"/>
      <c r="G5" s="123"/>
      <c r="H5" s="124"/>
      <c r="I5" s="132"/>
      <c r="J5" s="133"/>
      <c r="K5" s="67"/>
      <c r="L5" s="45"/>
      <c r="M5" s="37"/>
    </row>
    <row r="6" spans="1:13" s="39" customFormat="1" ht="22.5" customHeight="1" x14ac:dyDescent="0.35">
      <c r="A6" s="40"/>
      <c r="B6" s="46"/>
      <c r="C6" s="46"/>
      <c r="D6" s="47"/>
      <c r="E6" s="48"/>
      <c r="F6" s="48"/>
      <c r="G6" s="68"/>
      <c r="H6" s="25"/>
      <c r="I6" s="134" t="s">
        <v>118</v>
      </c>
      <c r="J6" s="135"/>
      <c r="K6" s="67"/>
      <c r="L6" s="45"/>
      <c r="M6" s="37"/>
    </row>
    <row r="7" spans="1:13" ht="15.75" x14ac:dyDescent="0.25">
      <c r="A7" s="69"/>
      <c r="B7" s="70" t="s">
        <v>50</v>
      </c>
      <c r="C7" s="25"/>
      <c r="D7" s="25"/>
      <c r="E7" s="25"/>
      <c r="F7" s="25"/>
      <c r="G7" s="25"/>
      <c r="H7" s="25"/>
      <c r="I7" s="25"/>
      <c r="J7" s="25"/>
      <c r="K7" s="71"/>
    </row>
    <row r="8" spans="1:13" ht="16.5" thickBot="1" x14ac:dyDescent="0.3">
      <c r="A8" s="69"/>
      <c r="B8" s="70" t="s">
        <v>98</v>
      </c>
      <c r="C8" s="25"/>
      <c r="D8" s="25"/>
      <c r="E8" s="25"/>
      <c r="G8" s="94" t="s">
        <v>114</v>
      </c>
      <c r="H8" s="25"/>
      <c r="I8" s="25"/>
      <c r="J8" s="25"/>
      <c r="K8" s="71"/>
    </row>
    <row r="9" spans="1:13" ht="54" customHeight="1" x14ac:dyDescent="0.25">
      <c r="A9" s="69"/>
      <c r="B9" s="33" t="s">
        <v>2</v>
      </c>
      <c r="C9" s="33" t="s">
        <v>12</v>
      </c>
      <c r="D9" s="33" t="s">
        <v>5</v>
      </c>
      <c r="E9" s="25"/>
      <c r="F9" s="25"/>
      <c r="G9" s="25"/>
      <c r="H9" s="25"/>
      <c r="I9" s="25"/>
      <c r="J9" s="25"/>
      <c r="K9" s="71"/>
    </row>
    <row r="10" spans="1:13" ht="15.75" customHeight="1" x14ac:dyDescent="0.25">
      <c r="A10" s="69"/>
      <c r="B10" s="22" t="s">
        <v>48</v>
      </c>
      <c r="C10" s="95" t="s">
        <v>14</v>
      </c>
      <c r="D10" s="95" t="s">
        <v>13</v>
      </c>
      <c r="E10" s="25"/>
      <c r="F10" s="63"/>
      <c r="J10" s="25"/>
      <c r="K10" s="71"/>
    </row>
    <row r="11" spans="1:13" x14ac:dyDescent="0.25">
      <c r="A11" s="69"/>
      <c r="B11" s="20" t="s">
        <v>47</v>
      </c>
      <c r="C11" s="95"/>
      <c r="D11" s="95"/>
      <c r="E11" s="25"/>
      <c r="F11" s="63"/>
      <c r="J11" s="25"/>
      <c r="K11" s="71"/>
    </row>
    <row r="12" spans="1:13" ht="17.25" thickBot="1" x14ac:dyDescent="0.3">
      <c r="A12" s="69"/>
      <c r="B12" s="21" t="s">
        <v>3</v>
      </c>
      <c r="C12" s="21" t="s">
        <v>4</v>
      </c>
      <c r="D12" s="21" t="s">
        <v>6</v>
      </c>
      <c r="E12" s="25"/>
      <c r="F12" s="63"/>
      <c r="J12" s="25"/>
      <c r="K12" s="71"/>
    </row>
    <row r="13" spans="1:13" ht="18.75" customHeight="1" x14ac:dyDescent="0.25">
      <c r="A13" s="69"/>
      <c r="B13" s="5"/>
      <c r="C13" s="6"/>
      <c r="D13" s="7"/>
      <c r="E13" s="25"/>
      <c r="F13" s="63"/>
      <c r="G13" s="25"/>
      <c r="H13" s="74"/>
      <c r="I13" s="82"/>
      <c r="J13" s="25"/>
      <c r="K13" s="71"/>
    </row>
    <row r="14" spans="1:13" ht="18" x14ac:dyDescent="0.25">
      <c r="A14" s="69"/>
      <c r="B14" s="8">
        <v>13</v>
      </c>
      <c r="C14" s="89">
        <v>3</v>
      </c>
      <c r="D14" s="91">
        <v>50</v>
      </c>
      <c r="E14" s="25"/>
      <c r="F14" s="25"/>
      <c r="G14" s="25"/>
      <c r="H14" s="74"/>
      <c r="I14" s="82"/>
      <c r="J14" s="25"/>
      <c r="K14" s="71"/>
    </row>
    <row r="15" spans="1:13" ht="18" x14ac:dyDescent="0.25">
      <c r="A15" s="69"/>
      <c r="B15" s="8">
        <v>19</v>
      </c>
      <c r="C15" s="89">
        <v>5</v>
      </c>
      <c r="D15" s="91">
        <v>80</v>
      </c>
      <c r="E15" s="25"/>
      <c r="F15" s="25"/>
      <c r="G15" s="72" t="s">
        <v>9</v>
      </c>
      <c r="H15" s="25"/>
      <c r="I15" s="25"/>
      <c r="J15" s="25"/>
      <c r="K15" s="71"/>
    </row>
    <row r="16" spans="1:13" ht="18.75" thickBot="1" x14ac:dyDescent="0.3">
      <c r="A16" s="69"/>
      <c r="B16" s="8">
        <v>25</v>
      </c>
      <c r="C16" s="89">
        <v>7</v>
      </c>
      <c r="D16" s="91">
        <v>117</v>
      </c>
      <c r="E16" s="25"/>
      <c r="F16" s="25"/>
      <c r="G16" s="25" t="s">
        <v>49</v>
      </c>
      <c r="H16" s="25"/>
      <c r="I16" s="25"/>
      <c r="J16" s="25"/>
      <c r="K16" s="71"/>
    </row>
    <row r="17" spans="1:15" ht="21.75" thickBot="1" x14ac:dyDescent="0.4">
      <c r="A17" s="69"/>
      <c r="B17" s="8">
        <v>38</v>
      </c>
      <c r="C17" s="89">
        <v>20</v>
      </c>
      <c r="D17" s="91">
        <v>333</v>
      </c>
      <c r="E17" s="25"/>
      <c r="F17" s="25"/>
      <c r="G17" s="73" t="s">
        <v>0</v>
      </c>
      <c r="H17" s="93">
        <f>POWER(H19,0.6891)*1.7391</f>
        <v>54.431700606809684</v>
      </c>
      <c r="I17" s="82" t="s">
        <v>1</v>
      </c>
      <c r="J17" s="25"/>
      <c r="K17" s="71"/>
    </row>
    <row r="18" spans="1:15" ht="19.5" thickBot="1" x14ac:dyDescent="0.35">
      <c r="A18" s="69"/>
      <c r="B18" s="10">
        <v>50</v>
      </c>
      <c r="C18" s="90" t="s">
        <v>10</v>
      </c>
      <c r="D18" s="92" t="s">
        <v>11</v>
      </c>
      <c r="E18" s="25"/>
      <c r="F18" s="25"/>
      <c r="G18" s="25"/>
      <c r="H18" s="25"/>
      <c r="I18" s="25"/>
      <c r="J18" s="25"/>
      <c r="K18" s="71"/>
    </row>
    <row r="19" spans="1:15" ht="19.5" thickBot="1" x14ac:dyDescent="0.35">
      <c r="A19" s="69"/>
      <c r="B19" s="25"/>
      <c r="C19" s="25"/>
      <c r="D19" s="25"/>
      <c r="E19" s="25"/>
      <c r="F19" s="25"/>
      <c r="G19" s="75" t="s">
        <v>8</v>
      </c>
      <c r="H19" s="87">
        <f>H42</f>
        <v>148</v>
      </c>
      <c r="I19" s="82" t="s">
        <v>1</v>
      </c>
      <c r="J19" s="25"/>
      <c r="K19" s="71"/>
    </row>
    <row r="20" spans="1:15" ht="15.75" x14ac:dyDescent="0.25">
      <c r="A20" s="69"/>
      <c r="B20" s="25"/>
      <c r="C20" s="84" t="s">
        <v>109</v>
      </c>
      <c r="D20" s="72"/>
      <c r="E20" s="72"/>
      <c r="F20" s="25"/>
      <c r="G20" s="25"/>
      <c r="H20" s="25"/>
      <c r="I20" s="25"/>
      <c r="J20" s="25"/>
      <c r="K20" s="71"/>
    </row>
    <row r="21" spans="1:15" ht="16.5" thickBot="1" x14ac:dyDescent="0.3">
      <c r="A21" s="69"/>
      <c r="B21" s="25"/>
      <c r="C21" s="72"/>
      <c r="D21" s="72" t="s">
        <v>16</v>
      </c>
      <c r="E21" s="72"/>
      <c r="F21" s="25"/>
      <c r="G21" s="25"/>
      <c r="H21" s="25"/>
      <c r="I21" s="76" t="s">
        <v>46</v>
      </c>
      <c r="J21" s="25"/>
      <c r="K21" s="71"/>
      <c r="O21" s="25"/>
    </row>
    <row r="22" spans="1:15" ht="17.25" customHeight="1" thickBot="1" x14ac:dyDescent="0.3">
      <c r="A22" s="69"/>
      <c r="B22" s="25"/>
      <c r="C22" s="72"/>
      <c r="D22" s="72"/>
      <c r="E22" s="25"/>
      <c r="F22" s="25"/>
      <c r="G22" s="77" t="s">
        <v>17</v>
      </c>
      <c r="H22" s="77" t="s">
        <v>93</v>
      </c>
      <c r="I22" s="85">
        <f>SUM(I23:I37)/1000</f>
        <v>3.36</v>
      </c>
      <c r="J22" s="83" t="s">
        <v>108</v>
      </c>
      <c r="K22" s="71"/>
    </row>
    <row r="23" spans="1:15" ht="17.25" customHeight="1" x14ac:dyDescent="0.25">
      <c r="A23" s="69"/>
      <c r="B23" s="98" t="s">
        <v>18</v>
      </c>
      <c r="C23" s="98"/>
      <c r="D23" s="98"/>
      <c r="E23" s="98"/>
      <c r="F23" s="98"/>
      <c r="G23" s="18" t="s">
        <v>92</v>
      </c>
      <c r="H23" s="60">
        <v>1</v>
      </c>
      <c r="I23" s="51">
        <f>180*H23</f>
        <v>180</v>
      </c>
      <c r="J23" s="25"/>
      <c r="K23" s="71"/>
    </row>
    <row r="24" spans="1:15" ht="27.75" customHeight="1" x14ac:dyDescent="0.25">
      <c r="A24" s="69"/>
      <c r="B24" s="96" t="s">
        <v>36</v>
      </c>
      <c r="C24" s="97"/>
      <c r="D24" s="97"/>
      <c r="E24" s="97"/>
      <c r="F24" s="97"/>
      <c r="G24" s="18" t="s">
        <v>22</v>
      </c>
      <c r="H24" s="60"/>
      <c r="I24" s="51">
        <f>450*H24</f>
        <v>0</v>
      </c>
      <c r="J24" s="25"/>
      <c r="K24" s="71"/>
    </row>
    <row r="25" spans="1:15" ht="26.25" x14ac:dyDescent="0.25">
      <c r="A25" s="69"/>
      <c r="B25" s="96" t="s">
        <v>19</v>
      </c>
      <c r="C25" s="97"/>
      <c r="D25" s="97"/>
      <c r="E25" s="97"/>
      <c r="F25" s="97"/>
      <c r="G25" s="19" t="s">
        <v>21</v>
      </c>
      <c r="H25" s="61"/>
      <c r="I25" s="51">
        <f>200*H25</f>
        <v>0</v>
      </c>
      <c r="J25" s="25"/>
      <c r="K25" s="71"/>
    </row>
    <row r="26" spans="1:15" ht="44.25" customHeight="1" x14ac:dyDescent="0.25">
      <c r="A26" s="69"/>
      <c r="B26" s="96" t="s">
        <v>20</v>
      </c>
      <c r="C26" s="97"/>
      <c r="D26" s="97"/>
      <c r="E26" s="97"/>
      <c r="F26" s="97"/>
      <c r="G26" s="19" t="s">
        <v>23</v>
      </c>
      <c r="H26" s="61"/>
      <c r="I26" s="51">
        <f>50*H26</f>
        <v>0</v>
      </c>
      <c r="J26" s="25"/>
      <c r="K26" s="71"/>
    </row>
    <row r="27" spans="1:15" ht="15.75" x14ac:dyDescent="0.25">
      <c r="A27" s="69"/>
      <c r="B27" s="96" t="s">
        <v>24</v>
      </c>
      <c r="C27" s="97"/>
      <c r="D27" s="97"/>
      <c r="E27" s="97"/>
      <c r="F27" s="97"/>
      <c r="G27" s="19" t="s">
        <v>25</v>
      </c>
      <c r="H27" s="61"/>
      <c r="I27" s="51">
        <f>1300*H27</f>
        <v>0</v>
      </c>
      <c r="J27" s="25"/>
      <c r="K27" s="71"/>
    </row>
    <row r="28" spans="1:15" ht="15.75" x14ac:dyDescent="0.25">
      <c r="A28" s="69"/>
      <c r="B28" s="96" t="s">
        <v>26</v>
      </c>
      <c r="C28" s="97"/>
      <c r="D28" s="97"/>
      <c r="E28" s="97"/>
      <c r="F28" s="97"/>
      <c r="G28" s="19" t="s">
        <v>27</v>
      </c>
      <c r="H28" s="61"/>
      <c r="I28" s="51">
        <f>150*H28</f>
        <v>0</v>
      </c>
      <c r="J28" s="25"/>
      <c r="K28" s="71"/>
    </row>
    <row r="29" spans="1:15" ht="26.25" customHeight="1" x14ac:dyDescent="0.25">
      <c r="A29" s="69"/>
      <c r="B29" s="96" t="s">
        <v>28</v>
      </c>
      <c r="C29" s="97"/>
      <c r="D29" s="97"/>
      <c r="E29" s="97"/>
      <c r="F29" s="97"/>
      <c r="G29" s="19" t="s">
        <v>31</v>
      </c>
      <c r="H29" s="61"/>
      <c r="I29" s="51">
        <f>150*H29</f>
        <v>0</v>
      </c>
      <c r="J29" s="25"/>
      <c r="K29" s="71"/>
    </row>
    <row r="30" spans="1:15" ht="15.75" x14ac:dyDescent="0.25">
      <c r="A30" s="69"/>
      <c r="B30" s="96" t="s">
        <v>29</v>
      </c>
      <c r="C30" s="97"/>
      <c r="D30" s="97"/>
      <c r="E30" s="97"/>
      <c r="F30" s="97"/>
      <c r="G30" s="19" t="s">
        <v>30</v>
      </c>
      <c r="H30" s="61"/>
      <c r="I30" s="51">
        <f>40*H30</f>
        <v>0</v>
      </c>
      <c r="J30" s="25"/>
      <c r="K30" s="71"/>
    </row>
    <row r="31" spans="1:15" ht="15.75" x14ac:dyDescent="0.25">
      <c r="A31" s="69"/>
      <c r="B31" s="96" t="s">
        <v>32</v>
      </c>
      <c r="C31" s="97"/>
      <c r="D31" s="97"/>
      <c r="E31" s="97"/>
      <c r="F31" s="97"/>
      <c r="G31" s="19" t="s">
        <v>33</v>
      </c>
      <c r="H31" s="61">
        <v>120</v>
      </c>
      <c r="I31" s="51">
        <f>25*H31</f>
        <v>3000</v>
      </c>
      <c r="J31" s="25"/>
      <c r="K31" s="71"/>
    </row>
    <row r="32" spans="1:15" ht="15.75" x14ac:dyDescent="0.25">
      <c r="A32" s="69"/>
      <c r="B32" s="96" t="s">
        <v>34</v>
      </c>
      <c r="C32" s="97"/>
      <c r="D32" s="97"/>
      <c r="E32" s="97"/>
      <c r="F32" s="97"/>
      <c r="G32" s="19" t="s">
        <v>35</v>
      </c>
      <c r="H32" s="61">
        <v>18</v>
      </c>
      <c r="I32" s="51">
        <f>10*H32</f>
        <v>180</v>
      </c>
      <c r="J32" s="25"/>
      <c r="K32" s="71"/>
    </row>
    <row r="33" spans="1:11" ht="15.75" x14ac:dyDescent="0.25">
      <c r="A33" s="69"/>
      <c r="B33" s="96" t="s">
        <v>37</v>
      </c>
      <c r="C33" s="97"/>
      <c r="D33" s="97"/>
      <c r="E33" s="97"/>
      <c r="F33" s="97"/>
      <c r="G33" s="19" t="s">
        <v>38</v>
      </c>
      <c r="H33" s="61"/>
      <c r="I33" s="51">
        <f>100*H33</f>
        <v>0</v>
      </c>
      <c r="J33" s="25"/>
      <c r="K33" s="71"/>
    </row>
    <row r="34" spans="1:11" ht="17.25" customHeight="1" x14ac:dyDescent="0.25">
      <c r="A34" s="69"/>
      <c r="B34" s="96" t="s">
        <v>39</v>
      </c>
      <c r="C34" s="97"/>
      <c r="D34" s="97"/>
      <c r="E34" s="97"/>
      <c r="F34" s="97"/>
      <c r="G34" s="19" t="s">
        <v>40</v>
      </c>
      <c r="H34" s="61"/>
      <c r="I34" s="51">
        <f>200*H34</f>
        <v>0</v>
      </c>
      <c r="J34" s="25"/>
      <c r="K34" s="71"/>
    </row>
    <row r="35" spans="1:11" ht="17.25" customHeight="1" x14ac:dyDescent="0.25">
      <c r="A35" s="69"/>
      <c r="B35" s="96" t="s">
        <v>41</v>
      </c>
      <c r="C35" s="97"/>
      <c r="D35" s="97"/>
      <c r="E35" s="97"/>
      <c r="F35" s="97"/>
      <c r="G35" s="19" t="s">
        <v>94</v>
      </c>
      <c r="H35" s="61"/>
      <c r="I35" s="51">
        <f>200*H35</f>
        <v>0</v>
      </c>
      <c r="J35" s="25"/>
      <c r="K35" s="71"/>
    </row>
    <row r="36" spans="1:11" ht="17.25" customHeight="1" x14ac:dyDescent="0.25">
      <c r="A36" s="69"/>
      <c r="B36" s="96" t="s">
        <v>42</v>
      </c>
      <c r="C36" s="97"/>
      <c r="D36" s="97"/>
      <c r="E36" s="97"/>
      <c r="F36" s="97"/>
      <c r="G36" s="19" t="s">
        <v>43</v>
      </c>
      <c r="H36" s="61"/>
      <c r="I36" s="51">
        <f>H36</f>
        <v>0</v>
      </c>
      <c r="J36" s="25"/>
      <c r="K36" s="71"/>
    </row>
    <row r="37" spans="1:11" ht="17.25" customHeight="1" x14ac:dyDescent="0.25">
      <c r="A37" s="69"/>
      <c r="B37" s="96" t="s">
        <v>44</v>
      </c>
      <c r="C37" s="97"/>
      <c r="D37" s="97"/>
      <c r="E37" s="97"/>
      <c r="F37" s="97"/>
      <c r="G37" s="19" t="s">
        <v>45</v>
      </c>
      <c r="H37" s="61"/>
      <c r="I37" s="51">
        <f>H37</f>
        <v>0</v>
      </c>
      <c r="J37" s="25"/>
      <c r="K37" s="71"/>
    </row>
    <row r="38" spans="1:11" ht="17.25" customHeight="1" x14ac:dyDescent="0.25">
      <c r="A38" s="69"/>
      <c r="B38" s="25"/>
      <c r="C38" s="25"/>
      <c r="D38" s="25"/>
      <c r="E38" s="25"/>
      <c r="F38" s="25"/>
      <c r="G38" s="25"/>
      <c r="H38" s="25"/>
      <c r="I38" s="25"/>
      <c r="J38" s="25"/>
      <c r="K38" s="71"/>
    </row>
    <row r="39" spans="1:11" ht="17.25" customHeight="1" x14ac:dyDescent="0.25">
      <c r="A39" s="69"/>
      <c r="B39" s="25"/>
      <c r="C39" s="72" t="s">
        <v>55</v>
      </c>
      <c r="D39" s="25"/>
      <c r="E39" s="25"/>
      <c r="F39" s="25"/>
      <c r="G39" s="25"/>
      <c r="H39" s="25"/>
      <c r="I39" s="25"/>
      <c r="J39" s="25"/>
      <c r="K39" s="71"/>
    </row>
    <row r="40" spans="1:11" ht="17.25" customHeight="1" x14ac:dyDescent="0.25">
      <c r="A40" s="69"/>
      <c r="B40" s="25"/>
      <c r="C40" s="72" t="s">
        <v>78</v>
      </c>
      <c r="D40" s="25"/>
      <c r="E40" s="25"/>
      <c r="F40" s="25"/>
      <c r="G40" s="25"/>
      <c r="H40" s="25"/>
      <c r="I40" s="25"/>
      <c r="J40" s="25"/>
      <c r="K40" s="71"/>
    </row>
    <row r="41" spans="1:11" ht="17.25" customHeight="1" thickBot="1" x14ac:dyDescent="0.3">
      <c r="A41" s="69"/>
      <c r="B41" s="25"/>
      <c r="C41" s="25"/>
      <c r="D41" s="25"/>
      <c r="E41" s="125" t="s">
        <v>57</v>
      </c>
      <c r="F41" s="125"/>
      <c r="G41" s="73"/>
      <c r="H41" s="76" t="s">
        <v>79</v>
      </c>
      <c r="I41" s="25"/>
      <c r="J41" s="25"/>
      <c r="K41" s="71"/>
    </row>
    <row r="42" spans="1:11" ht="19.5" customHeight="1" thickBot="1" x14ac:dyDescent="0.4">
      <c r="A42" s="69"/>
      <c r="B42" s="25"/>
      <c r="C42" s="25"/>
      <c r="D42" s="25"/>
      <c r="E42" s="78" t="s">
        <v>58</v>
      </c>
      <c r="F42" s="78" t="s">
        <v>59</v>
      </c>
      <c r="G42" s="78" t="s">
        <v>93</v>
      </c>
      <c r="H42" s="88">
        <f>SUM(H43:H59)</f>
        <v>148</v>
      </c>
      <c r="I42" s="82" t="s">
        <v>1</v>
      </c>
      <c r="J42" s="25"/>
      <c r="K42" s="71"/>
    </row>
    <row r="43" spans="1:11" ht="17.25" customHeight="1" x14ac:dyDescent="0.25">
      <c r="A43" s="69"/>
      <c r="B43" s="101" t="s">
        <v>56</v>
      </c>
      <c r="C43" s="101"/>
      <c r="D43" s="101"/>
      <c r="E43" s="17" t="s">
        <v>60</v>
      </c>
      <c r="F43" s="17"/>
      <c r="G43" s="58">
        <v>6</v>
      </c>
      <c r="H43" s="54">
        <f>10*G43</f>
        <v>60</v>
      </c>
      <c r="I43" s="72" t="s">
        <v>110</v>
      </c>
      <c r="J43" s="25"/>
      <c r="K43" s="71"/>
    </row>
    <row r="44" spans="1:11" ht="17.25" customHeight="1" x14ac:dyDescent="0.25">
      <c r="A44" s="69"/>
      <c r="B44" s="101" t="s">
        <v>62</v>
      </c>
      <c r="C44" s="101"/>
      <c r="D44" s="101"/>
      <c r="E44" s="100" t="s">
        <v>61</v>
      </c>
      <c r="F44" s="100"/>
      <c r="G44" s="59"/>
      <c r="H44" s="55"/>
      <c r="I44" s="72"/>
      <c r="J44" s="25"/>
      <c r="K44" s="71"/>
    </row>
    <row r="45" spans="1:11" ht="17.25" customHeight="1" x14ac:dyDescent="0.25">
      <c r="A45" s="69"/>
      <c r="B45" s="101" t="s">
        <v>63</v>
      </c>
      <c r="C45" s="101"/>
      <c r="D45" s="101"/>
      <c r="E45" s="26" t="s">
        <v>60</v>
      </c>
      <c r="F45" s="26" t="s">
        <v>60</v>
      </c>
      <c r="G45" s="58"/>
      <c r="H45" s="54">
        <f>10*G45</f>
        <v>0</v>
      </c>
      <c r="I45" s="72" t="s">
        <v>120</v>
      </c>
      <c r="J45" s="25"/>
      <c r="K45" s="71"/>
    </row>
    <row r="46" spans="1:11" ht="17.25" customHeight="1" x14ac:dyDescent="0.25">
      <c r="A46" s="69"/>
      <c r="B46" s="101" t="s">
        <v>64</v>
      </c>
      <c r="C46" s="101"/>
      <c r="D46" s="101"/>
      <c r="E46" s="26" t="s">
        <v>80</v>
      </c>
      <c r="F46" s="26" t="s">
        <v>80</v>
      </c>
      <c r="G46" s="58">
        <v>0</v>
      </c>
      <c r="H46" s="54">
        <f>15*G46</f>
        <v>0</v>
      </c>
      <c r="I46" s="72" t="s">
        <v>121</v>
      </c>
      <c r="J46" s="25"/>
      <c r="K46" s="71"/>
    </row>
    <row r="47" spans="1:11" ht="17.25" customHeight="1" x14ac:dyDescent="0.25">
      <c r="A47" s="69"/>
      <c r="B47" s="101" t="s">
        <v>65</v>
      </c>
      <c r="C47" s="101"/>
      <c r="D47" s="101"/>
      <c r="E47" s="26" t="s">
        <v>81</v>
      </c>
      <c r="F47" s="26" t="s">
        <v>81</v>
      </c>
      <c r="G47" s="58">
        <v>7</v>
      </c>
      <c r="H47" s="54">
        <f>8*G47</f>
        <v>56</v>
      </c>
      <c r="I47" s="72" t="s">
        <v>113</v>
      </c>
      <c r="J47" s="25"/>
      <c r="K47" s="71"/>
    </row>
    <row r="48" spans="1:11" ht="17.25" customHeight="1" x14ac:dyDescent="0.25">
      <c r="A48" s="69"/>
      <c r="B48" s="101" t="s">
        <v>66</v>
      </c>
      <c r="C48" s="101"/>
      <c r="D48" s="101"/>
      <c r="E48" s="26" t="s">
        <v>83</v>
      </c>
      <c r="F48" s="26" t="s">
        <v>83</v>
      </c>
      <c r="G48" s="58"/>
      <c r="H48" s="54">
        <f>6*G48</f>
        <v>0</v>
      </c>
      <c r="I48" s="72"/>
      <c r="J48" s="25"/>
      <c r="K48" s="71"/>
    </row>
    <row r="49" spans="1:11" ht="17.25" customHeight="1" x14ac:dyDescent="0.25">
      <c r="A49" s="69"/>
      <c r="B49" s="101" t="s">
        <v>67</v>
      </c>
      <c r="C49" s="101"/>
      <c r="D49" s="101"/>
      <c r="E49" s="26" t="s">
        <v>83</v>
      </c>
      <c r="F49" s="26"/>
      <c r="G49" s="58">
        <v>2</v>
      </c>
      <c r="H49" s="54">
        <f>6*G49</f>
        <v>12</v>
      </c>
      <c r="I49" s="72" t="s">
        <v>111</v>
      </c>
      <c r="J49" s="25"/>
      <c r="K49" s="71"/>
    </row>
    <row r="50" spans="1:11" ht="17.25" customHeight="1" x14ac:dyDescent="0.25">
      <c r="A50" s="69"/>
      <c r="B50" s="101" t="s">
        <v>68</v>
      </c>
      <c r="C50" s="101"/>
      <c r="D50" s="101"/>
      <c r="E50" s="100" t="s">
        <v>61</v>
      </c>
      <c r="F50" s="100"/>
      <c r="G50" s="59"/>
      <c r="H50" s="54">
        <v>0</v>
      </c>
      <c r="I50" s="72"/>
      <c r="J50" s="25"/>
      <c r="K50" s="71"/>
    </row>
    <row r="51" spans="1:11" ht="17.25" customHeight="1" x14ac:dyDescent="0.25">
      <c r="A51" s="69"/>
      <c r="B51" s="101" t="s">
        <v>69</v>
      </c>
      <c r="C51" s="101"/>
      <c r="D51" s="101"/>
      <c r="E51" s="26" t="s">
        <v>84</v>
      </c>
      <c r="F51" s="26" t="s">
        <v>84</v>
      </c>
      <c r="G51" s="58"/>
      <c r="H51" s="54">
        <f>12*G51</f>
        <v>0</v>
      </c>
      <c r="I51" s="72" t="s">
        <v>122</v>
      </c>
      <c r="J51" s="25"/>
      <c r="K51" s="71"/>
    </row>
    <row r="52" spans="1:11" ht="17.25" customHeight="1" x14ac:dyDescent="0.25">
      <c r="A52" s="69"/>
      <c r="B52" s="101" t="s">
        <v>70</v>
      </c>
      <c r="C52" s="101"/>
      <c r="D52" s="101"/>
      <c r="E52" s="26" t="s">
        <v>80</v>
      </c>
      <c r="F52" s="26" t="s">
        <v>80</v>
      </c>
      <c r="G52" s="58"/>
      <c r="H52" s="54">
        <f>15*G52</f>
        <v>0</v>
      </c>
      <c r="I52" s="72" t="s">
        <v>113</v>
      </c>
      <c r="J52" s="25"/>
      <c r="K52" s="71"/>
    </row>
    <row r="53" spans="1:11" ht="17.25" customHeight="1" x14ac:dyDescent="0.25">
      <c r="A53" s="69"/>
      <c r="B53" s="101" t="s">
        <v>71</v>
      </c>
      <c r="C53" s="101"/>
      <c r="D53" s="101"/>
      <c r="E53" s="26" t="s">
        <v>84</v>
      </c>
      <c r="F53" s="26" t="s">
        <v>84</v>
      </c>
      <c r="G53" s="58"/>
      <c r="H53" s="54">
        <f>12*G53</f>
        <v>0</v>
      </c>
      <c r="I53" s="72"/>
      <c r="J53" s="25"/>
      <c r="K53" s="71"/>
    </row>
    <row r="54" spans="1:11" ht="17.25" customHeight="1" x14ac:dyDescent="0.25">
      <c r="A54" s="69"/>
      <c r="B54" s="101" t="s">
        <v>72</v>
      </c>
      <c r="C54" s="101"/>
      <c r="D54" s="101"/>
      <c r="E54" s="26" t="s">
        <v>85</v>
      </c>
      <c r="F54" s="26"/>
      <c r="G54" s="58"/>
      <c r="H54" s="54">
        <f>5*G54</f>
        <v>0</v>
      </c>
      <c r="I54" s="72"/>
      <c r="J54" s="25"/>
      <c r="K54" s="71"/>
    </row>
    <row r="55" spans="1:11" ht="17.25" customHeight="1" x14ac:dyDescent="0.25">
      <c r="A55" s="69"/>
      <c r="B55" s="101" t="s">
        <v>73</v>
      </c>
      <c r="C55" s="101"/>
      <c r="D55" s="101"/>
      <c r="E55" s="26" t="s">
        <v>85</v>
      </c>
      <c r="F55" s="26"/>
      <c r="G55" s="58"/>
      <c r="H55" s="54">
        <f>5*G55</f>
        <v>0</v>
      </c>
      <c r="I55" s="72"/>
      <c r="J55" s="25"/>
      <c r="K55" s="71"/>
    </row>
    <row r="56" spans="1:11" ht="17.25" customHeight="1" x14ac:dyDescent="0.25">
      <c r="A56" s="69"/>
      <c r="B56" s="101" t="s">
        <v>74</v>
      </c>
      <c r="C56" s="101"/>
      <c r="D56" s="101"/>
      <c r="E56" s="26" t="s">
        <v>86</v>
      </c>
      <c r="F56" s="26"/>
      <c r="G56" s="58">
        <v>1</v>
      </c>
      <c r="H56" s="54">
        <f>20*G56</f>
        <v>20</v>
      </c>
      <c r="I56" s="72" t="s">
        <v>112</v>
      </c>
      <c r="J56" s="25"/>
      <c r="K56" s="71"/>
    </row>
    <row r="57" spans="1:11" ht="15.75" x14ac:dyDescent="0.25">
      <c r="A57" s="69"/>
      <c r="B57" s="101" t="s">
        <v>75</v>
      </c>
      <c r="C57" s="101"/>
      <c r="D57" s="101"/>
      <c r="E57" s="26" t="s">
        <v>87</v>
      </c>
      <c r="F57" s="26"/>
      <c r="G57" s="58"/>
      <c r="H57" s="54">
        <f>50*G57</f>
        <v>0</v>
      </c>
      <c r="I57" s="72"/>
      <c r="J57" s="25"/>
      <c r="K57" s="71"/>
    </row>
    <row r="58" spans="1:11" ht="15.75" x14ac:dyDescent="0.25">
      <c r="A58" s="69"/>
      <c r="B58" s="101" t="s">
        <v>76</v>
      </c>
      <c r="C58" s="101"/>
      <c r="D58" s="101"/>
      <c r="E58" s="26" t="s">
        <v>82</v>
      </c>
      <c r="F58" s="26"/>
      <c r="G58" s="58"/>
      <c r="H58" s="54">
        <f>10*G58</f>
        <v>0</v>
      </c>
      <c r="I58" s="72" t="s">
        <v>111</v>
      </c>
      <c r="J58" s="25"/>
      <c r="K58" s="71"/>
    </row>
    <row r="59" spans="1:11" ht="15.75" x14ac:dyDescent="0.25">
      <c r="A59" s="69"/>
      <c r="B59" s="101" t="s">
        <v>77</v>
      </c>
      <c r="C59" s="101"/>
      <c r="D59" s="101"/>
      <c r="E59" s="26" t="s">
        <v>88</v>
      </c>
      <c r="F59" s="26"/>
      <c r="G59" s="58"/>
      <c r="H59" s="54">
        <f>40*G59</f>
        <v>0</v>
      </c>
      <c r="I59" s="72"/>
      <c r="J59" s="25"/>
      <c r="K59" s="71"/>
    </row>
    <row r="60" spans="1:11" x14ac:dyDescent="0.25">
      <c r="A60" s="79"/>
      <c r="B60" s="80"/>
      <c r="C60" s="80"/>
      <c r="D60" s="80"/>
      <c r="E60" s="80"/>
      <c r="F60" s="80"/>
      <c r="G60" s="80"/>
      <c r="H60" s="80"/>
      <c r="I60" s="80"/>
      <c r="J60" s="80"/>
      <c r="K60" s="81"/>
    </row>
  </sheetData>
  <mergeCells count="44">
    <mergeCell ref="B2:C5"/>
    <mergeCell ref="D2:H3"/>
    <mergeCell ref="B25:F25"/>
    <mergeCell ref="I2:J3"/>
    <mergeCell ref="E4:H4"/>
    <mergeCell ref="I4:J5"/>
    <mergeCell ref="E5:H5"/>
    <mergeCell ref="B24:F24"/>
    <mergeCell ref="C10:C11"/>
    <mergeCell ref="D10:D11"/>
    <mergeCell ref="I6:J6"/>
    <mergeCell ref="B26:F26"/>
    <mergeCell ref="B27:F27"/>
    <mergeCell ref="B28:F28"/>
    <mergeCell ref="E41:F41"/>
    <mergeCell ref="B23:F23"/>
    <mergeCell ref="B29:F29"/>
    <mergeCell ref="B30:F30"/>
    <mergeCell ref="B31:F31"/>
    <mergeCell ref="B44:D44"/>
    <mergeCell ref="E44:F44"/>
    <mergeCell ref="B32:F32"/>
    <mergeCell ref="B33:F33"/>
    <mergeCell ref="B34:F34"/>
    <mergeCell ref="B47:D47"/>
    <mergeCell ref="B45:D45"/>
    <mergeCell ref="B53:D53"/>
    <mergeCell ref="B35:F35"/>
    <mergeCell ref="B51:D51"/>
    <mergeCell ref="B49:D49"/>
    <mergeCell ref="B43:D43"/>
    <mergeCell ref="B59:D59"/>
    <mergeCell ref="B36:F36"/>
    <mergeCell ref="B55:D55"/>
    <mergeCell ref="B37:F37"/>
    <mergeCell ref="B56:D56"/>
    <mergeCell ref="B57:D57"/>
    <mergeCell ref="B58:D58"/>
    <mergeCell ref="B54:D54"/>
    <mergeCell ref="B52:D52"/>
    <mergeCell ref="B50:D50"/>
    <mergeCell ref="E50:F50"/>
    <mergeCell ref="B48:D48"/>
    <mergeCell ref="B46:D46"/>
  </mergeCells>
  <pageMargins left="0.31496062992125984" right="0.31496062992125984" top="0.74803149606299213" bottom="0.74803149606299213" header="0.31496062992125984" footer="0.31496062992125984"/>
  <pageSetup scale="61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5"/>
  <sheetViews>
    <sheetView zoomScale="70" zoomScaleNormal="70" workbookViewId="0">
      <selection activeCell="K69" sqref="K69"/>
    </sheetView>
  </sheetViews>
  <sheetFormatPr baseColWidth="10" defaultRowHeight="15" x14ac:dyDescent="0.25"/>
  <sheetData>
    <row r="1" spans="1:11" x14ac:dyDescent="0.25">
      <c r="A1" s="86"/>
      <c r="B1" s="86"/>
      <c r="C1" s="86"/>
      <c r="D1" s="86"/>
      <c r="E1" s="86"/>
      <c r="F1" s="86"/>
      <c r="G1" s="86"/>
      <c r="H1" s="86"/>
      <c r="I1" s="86"/>
      <c r="J1" s="86"/>
      <c r="K1" s="86"/>
    </row>
    <row r="2" spans="1:11" x14ac:dyDescent="0.25">
      <c r="A2" s="86"/>
      <c r="B2" s="86"/>
      <c r="C2" s="86"/>
      <c r="D2" s="86"/>
      <c r="E2" s="86"/>
      <c r="F2" s="86"/>
      <c r="G2" s="86"/>
      <c r="H2" s="86"/>
      <c r="I2" s="86"/>
      <c r="J2" s="86"/>
      <c r="K2" s="86"/>
    </row>
    <row r="3" spans="1:11" x14ac:dyDescent="0.25">
      <c r="A3" s="86"/>
      <c r="B3" s="86"/>
      <c r="C3" s="86"/>
      <c r="D3" s="86"/>
      <c r="E3" s="86"/>
      <c r="F3" s="86"/>
      <c r="G3" s="86"/>
      <c r="H3" s="86"/>
      <c r="I3" s="86"/>
      <c r="J3" s="86"/>
      <c r="K3" s="86"/>
    </row>
    <row r="4" spans="1:11" x14ac:dyDescent="0.25">
      <c r="A4" s="86"/>
      <c r="B4" s="86"/>
      <c r="C4" s="86"/>
      <c r="D4" s="86"/>
      <c r="E4" s="86"/>
      <c r="F4" s="86"/>
      <c r="G4" s="86"/>
      <c r="H4" s="86"/>
      <c r="I4" s="86"/>
      <c r="J4" s="86"/>
      <c r="K4" s="86"/>
    </row>
    <row r="5" spans="1:11" x14ac:dyDescent="0.25">
      <c r="A5" s="86"/>
      <c r="B5" s="86"/>
      <c r="C5" s="86"/>
      <c r="D5" s="86"/>
      <c r="E5" s="86"/>
      <c r="F5" s="86"/>
      <c r="G5" s="86"/>
      <c r="H5" s="86"/>
      <c r="I5" s="86"/>
      <c r="J5" s="86"/>
      <c r="K5" s="86"/>
    </row>
    <row r="6" spans="1:11" x14ac:dyDescent="0.25">
      <c r="A6" s="86"/>
      <c r="B6" s="86"/>
      <c r="C6" s="86"/>
      <c r="D6" s="86"/>
      <c r="E6" s="86"/>
      <c r="F6" s="86"/>
      <c r="G6" s="86"/>
      <c r="H6" s="86"/>
      <c r="I6" s="86"/>
      <c r="J6" s="86"/>
      <c r="K6" s="86"/>
    </row>
    <row r="7" spans="1:11" x14ac:dyDescent="0.25">
      <c r="A7" s="86"/>
      <c r="B7" s="86"/>
      <c r="C7" s="86"/>
      <c r="D7" s="86"/>
      <c r="E7" s="86"/>
      <c r="F7" s="86"/>
      <c r="G7" s="86"/>
      <c r="H7" s="86"/>
      <c r="I7" s="86"/>
      <c r="J7" s="86"/>
      <c r="K7" s="86"/>
    </row>
    <row r="8" spans="1:11" x14ac:dyDescent="0.25">
      <c r="A8" s="86"/>
      <c r="B8" s="86"/>
      <c r="C8" s="86"/>
      <c r="D8" s="86"/>
      <c r="E8" s="86"/>
      <c r="F8" s="86"/>
      <c r="G8" s="86"/>
      <c r="H8" s="86"/>
      <c r="I8" s="86"/>
      <c r="J8" s="86"/>
      <c r="K8" s="86"/>
    </row>
    <row r="9" spans="1:11" x14ac:dyDescent="0.25">
      <c r="A9" s="86"/>
      <c r="B9" s="86"/>
      <c r="C9" s="86"/>
      <c r="D9" s="86"/>
      <c r="E9" s="86"/>
      <c r="F9" s="86"/>
      <c r="G9" s="86"/>
      <c r="H9" s="86"/>
      <c r="I9" s="86"/>
      <c r="J9" s="86"/>
      <c r="K9" s="86"/>
    </row>
    <row r="10" spans="1:11" x14ac:dyDescent="0.25">
      <c r="A10" s="86"/>
      <c r="B10" s="86"/>
      <c r="C10" s="86"/>
      <c r="D10" s="86"/>
      <c r="E10" s="86"/>
      <c r="F10" s="86"/>
      <c r="G10" s="86"/>
      <c r="H10" s="86"/>
      <c r="I10" s="86"/>
      <c r="J10" s="86"/>
      <c r="K10" s="86"/>
    </row>
    <row r="11" spans="1:11" x14ac:dyDescent="0.25">
      <c r="A11" s="86"/>
      <c r="B11" s="86"/>
      <c r="C11" s="86"/>
      <c r="D11" s="86"/>
      <c r="E11" s="86"/>
      <c r="F11" s="86"/>
      <c r="G11" s="86"/>
      <c r="H11" s="86"/>
      <c r="I11" s="86"/>
      <c r="J11" s="86"/>
      <c r="K11" s="86"/>
    </row>
    <row r="12" spans="1:11" x14ac:dyDescent="0.25">
      <c r="A12" s="86"/>
      <c r="B12" s="86"/>
      <c r="C12" s="86"/>
      <c r="D12" s="86"/>
      <c r="E12" s="86"/>
      <c r="F12" s="86"/>
      <c r="G12" s="86"/>
      <c r="H12" s="86"/>
      <c r="I12" s="86"/>
      <c r="J12" s="86"/>
      <c r="K12" s="86"/>
    </row>
    <row r="13" spans="1:11" x14ac:dyDescent="0.25">
      <c r="A13" s="86"/>
      <c r="B13" s="86"/>
      <c r="C13" s="86"/>
      <c r="D13" s="86"/>
      <c r="E13" s="86"/>
      <c r="F13" s="86"/>
      <c r="G13" s="86"/>
      <c r="H13" s="86"/>
      <c r="I13" s="86"/>
      <c r="J13" s="86"/>
      <c r="K13" s="86"/>
    </row>
    <row r="14" spans="1:11" x14ac:dyDescent="0.25">
      <c r="A14" s="86"/>
      <c r="B14" s="86"/>
      <c r="C14" s="86"/>
      <c r="D14" s="86"/>
      <c r="E14" s="86"/>
      <c r="F14" s="86"/>
      <c r="G14" s="86"/>
      <c r="H14" s="86"/>
      <c r="I14" s="86"/>
      <c r="J14" s="86"/>
      <c r="K14" s="86"/>
    </row>
    <row r="15" spans="1:11" x14ac:dyDescent="0.25">
      <c r="A15" s="86"/>
      <c r="B15" s="86"/>
      <c r="C15" s="86"/>
      <c r="D15" s="86"/>
      <c r="E15" s="86"/>
      <c r="F15" s="86"/>
      <c r="G15" s="86"/>
      <c r="H15" s="86"/>
      <c r="I15" s="86"/>
      <c r="J15" s="86"/>
      <c r="K15" s="86"/>
    </row>
    <row r="16" spans="1:11" x14ac:dyDescent="0.25">
      <c r="A16" s="86"/>
      <c r="B16" s="86"/>
      <c r="C16" s="86"/>
      <c r="D16" s="86"/>
      <c r="E16" s="86"/>
      <c r="F16" s="86"/>
      <c r="G16" s="86"/>
      <c r="H16" s="86"/>
      <c r="I16" s="86"/>
      <c r="J16" s="86"/>
      <c r="K16" s="86"/>
    </row>
    <row r="17" spans="1:11" x14ac:dyDescent="0.25">
      <c r="A17" s="86"/>
      <c r="B17" s="86"/>
      <c r="C17" s="86"/>
      <c r="D17" s="86"/>
      <c r="E17" s="86"/>
      <c r="F17" s="86"/>
      <c r="G17" s="86"/>
      <c r="H17" s="86"/>
      <c r="I17" s="86"/>
      <c r="J17" s="86"/>
      <c r="K17" s="86"/>
    </row>
    <row r="18" spans="1:11" x14ac:dyDescent="0.25">
      <c r="A18" s="86"/>
      <c r="B18" s="86"/>
      <c r="C18" s="86"/>
      <c r="D18" s="86"/>
      <c r="E18" s="86"/>
      <c r="F18" s="86"/>
      <c r="G18" s="86"/>
      <c r="H18" s="86"/>
      <c r="I18" s="86"/>
      <c r="J18" s="86"/>
      <c r="K18" s="86"/>
    </row>
    <row r="19" spans="1:11" x14ac:dyDescent="0.25">
      <c r="A19" s="86"/>
      <c r="B19" s="86"/>
      <c r="C19" s="86"/>
      <c r="D19" s="86"/>
      <c r="E19" s="86"/>
      <c r="F19" s="86"/>
      <c r="G19" s="86"/>
      <c r="H19" s="86"/>
      <c r="I19" s="86"/>
      <c r="J19" s="86"/>
      <c r="K19" s="86"/>
    </row>
    <row r="20" spans="1:11" x14ac:dyDescent="0.25">
      <c r="A20" s="86"/>
      <c r="B20" s="86"/>
      <c r="C20" s="86"/>
      <c r="D20" s="86"/>
      <c r="E20" s="86"/>
      <c r="F20" s="86"/>
      <c r="G20" s="86"/>
      <c r="H20" s="86"/>
      <c r="I20" s="86"/>
      <c r="J20" s="86"/>
      <c r="K20" s="86"/>
    </row>
    <row r="21" spans="1:11" x14ac:dyDescent="0.25">
      <c r="A21" s="86"/>
      <c r="B21" s="86"/>
      <c r="C21" s="86"/>
      <c r="D21" s="86"/>
      <c r="E21" s="86"/>
      <c r="F21" s="86"/>
      <c r="G21" s="86"/>
      <c r="H21" s="86"/>
      <c r="I21" s="86"/>
      <c r="J21" s="86"/>
      <c r="K21" s="86"/>
    </row>
    <row r="22" spans="1:11" x14ac:dyDescent="0.25">
      <c r="A22" s="86"/>
      <c r="B22" s="86"/>
      <c r="C22" s="86"/>
      <c r="D22" s="86"/>
      <c r="E22" s="86"/>
      <c r="F22" s="86"/>
      <c r="G22" s="86"/>
      <c r="H22" s="86"/>
      <c r="I22" s="86"/>
      <c r="J22" s="86"/>
      <c r="K22" s="86"/>
    </row>
    <row r="23" spans="1:11" x14ac:dyDescent="0.25">
      <c r="A23" s="86"/>
      <c r="B23" s="86"/>
      <c r="C23" s="86"/>
      <c r="D23" s="86"/>
      <c r="E23" s="86"/>
      <c r="F23" s="86"/>
      <c r="G23" s="86"/>
      <c r="H23" s="86"/>
      <c r="I23" s="86"/>
      <c r="J23" s="86"/>
      <c r="K23" s="86"/>
    </row>
    <row r="24" spans="1:11" x14ac:dyDescent="0.25">
      <c r="A24" s="86"/>
      <c r="B24" s="86"/>
      <c r="C24" s="86"/>
      <c r="D24" s="86"/>
      <c r="E24" s="86"/>
      <c r="F24" s="86"/>
      <c r="G24" s="86"/>
      <c r="H24" s="86"/>
      <c r="I24" s="86"/>
      <c r="J24" s="86"/>
      <c r="K24" s="86"/>
    </row>
    <row r="25" spans="1:11" x14ac:dyDescent="0.25">
      <c r="A25" s="86"/>
      <c r="B25" s="86"/>
      <c r="C25" s="86"/>
      <c r="D25" s="86"/>
      <c r="E25" s="86"/>
      <c r="F25" s="86"/>
      <c r="G25" s="86"/>
      <c r="H25" s="86"/>
      <c r="I25" s="86"/>
      <c r="J25" s="86"/>
      <c r="K25" s="86"/>
    </row>
    <row r="26" spans="1:11" x14ac:dyDescent="0.25">
      <c r="A26" s="86"/>
      <c r="B26" s="86"/>
      <c r="C26" s="86"/>
      <c r="D26" s="86"/>
      <c r="E26" s="86"/>
      <c r="F26" s="86"/>
      <c r="G26" s="86"/>
      <c r="H26" s="86"/>
      <c r="I26" s="86"/>
      <c r="J26" s="86"/>
      <c r="K26" s="86"/>
    </row>
    <row r="27" spans="1:11" x14ac:dyDescent="0.25">
      <c r="A27" s="86"/>
      <c r="B27" s="86"/>
      <c r="C27" s="86"/>
      <c r="D27" s="86"/>
      <c r="E27" s="86"/>
      <c r="F27" s="86"/>
      <c r="G27" s="86"/>
      <c r="H27" s="86"/>
      <c r="I27" s="86"/>
      <c r="J27" s="86"/>
      <c r="K27" s="86"/>
    </row>
    <row r="28" spans="1:11" x14ac:dyDescent="0.25">
      <c r="A28" s="86"/>
      <c r="B28" s="86"/>
      <c r="C28" s="86"/>
      <c r="D28" s="86"/>
      <c r="E28" s="86"/>
      <c r="F28" s="86"/>
      <c r="G28" s="86"/>
      <c r="H28" s="86"/>
      <c r="I28" s="86"/>
      <c r="J28" s="86"/>
      <c r="K28" s="86"/>
    </row>
    <row r="29" spans="1:11" x14ac:dyDescent="0.25">
      <c r="A29" s="86"/>
      <c r="B29" s="86"/>
      <c r="C29" s="86"/>
      <c r="D29" s="86"/>
      <c r="E29" s="86"/>
      <c r="F29" s="86"/>
      <c r="G29" s="86"/>
      <c r="H29" s="86"/>
      <c r="I29" s="86"/>
      <c r="J29" s="86"/>
      <c r="K29" s="86"/>
    </row>
    <row r="30" spans="1:11" x14ac:dyDescent="0.25">
      <c r="A30" s="86"/>
      <c r="B30" s="86"/>
      <c r="C30" s="86"/>
      <c r="D30" s="86"/>
      <c r="E30" s="86"/>
      <c r="F30" s="86"/>
      <c r="G30" s="86"/>
      <c r="H30" s="86"/>
      <c r="I30" s="86"/>
      <c r="J30" s="86"/>
      <c r="K30" s="86"/>
    </row>
    <row r="31" spans="1:11" x14ac:dyDescent="0.25">
      <c r="A31" s="86"/>
      <c r="B31" s="86"/>
      <c r="C31" s="86"/>
      <c r="D31" s="86"/>
      <c r="E31" s="86"/>
      <c r="F31" s="86"/>
      <c r="G31" s="86"/>
      <c r="H31" s="86"/>
      <c r="I31" s="86"/>
      <c r="J31" s="86"/>
      <c r="K31" s="86"/>
    </row>
    <row r="32" spans="1:11" x14ac:dyDescent="0.25">
      <c r="A32" s="86"/>
      <c r="B32" s="86"/>
      <c r="C32" s="86"/>
      <c r="D32" s="86"/>
      <c r="E32" s="86"/>
      <c r="F32" s="86"/>
      <c r="G32" s="86"/>
      <c r="H32" s="86"/>
      <c r="I32" s="86"/>
      <c r="J32" s="86"/>
      <c r="K32" s="86"/>
    </row>
    <row r="33" spans="1:11" x14ac:dyDescent="0.25">
      <c r="A33" s="86"/>
      <c r="B33" s="86"/>
      <c r="C33" s="86"/>
      <c r="D33" s="86"/>
      <c r="E33" s="86"/>
      <c r="F33" s="86"/>
      <c r="G33" s="86"/>
      <c r="H33" s="86"/>
      <c r="I33" s="86"/>
      <c r="J33" s="86"/>
      <c r="K33" s="86"/>
    </row>
    <row r="34" spans="1:11" x14ac:dyDescent="0.25">
      <c r="A34" s="86"/>
      <c r="B34" s="86"/>
      <c r="C34" s="86"/>
      <c r="D34" s="86"/>
      <c r="E34" s="86"/>
      <c r="F34" s="86"/>
      <c r="G34" s="86"/>
      <c r="H34" s="86"/>
      <c r="I34" s="86"/>
      <c r="J34" s="86"/>
      <c r="K34" s="86"/>
    </row>
    <row r="35" spans="1:11" x14ac:dyDescent="0.25">
      <c r="A35" s="86"/>
      <c r="B35" s="86"/>
      <c r="C35" s="86"/>
      <c r="D35" s="86"/>
      <c r="E35" s="86"/>
      <c r="F35" s="86"/>
      <c r="G35" s="86"/>
      <c r="H35" s="86"/>
      <c r="I35" s="86"/>
      <c r="J35" s="86"/>
      <c r="K35" s="86"/>
    </row>
    <row r="36" spans="1:11" x14ac:dyDescent="0.25">
      <c r="A36" s="86"/>
      <c r="B36" s="86"/>
      <c r="C36" s="86"/>
      <c r="D36" s="86"/>
      <c r="E36" s="86"/>
      <c r="F36" s="86"/>
      <c r="G36" s="86"/>
      <c r="H36" s="86"/>
      <c r="I36" s="86"/>
      <c r="J36" s="86"/>
      <c r="K36" s="86"/>
    </row>
    <row r="37" spans="1:11" x14ac:dyDescent="0.25">
      <c r="A37" s="86"/>
      <c r="B37" s="86"/>
      <c r="C37" s="86"/>
      <c r="D37" s="86"/>
      <c r="E37" s="86"/>
      <c r="F37" s="86"/>
      <c r="G37" s="86"/>
      <c r="H37" s="86"/>
      <c r="I37" s="86"/>
      <c r="J37" s="86"/>
      <c r="K37" s="86"/>
    </row>
    <row r="38" spans="1:11" x14ac:dyDescent="0.25">
      <c r="A38" s="86"/>
      <c r="B38" s="86"/>
      <c r="C38" s="86"/>
      <c r="D38" s="86"/>
      <c r="E38" s="86"/>
      <c r="F38" s="86"/>
      <c r="G38" s="86"/>
      <c r="H38" s="86"/>
      <c r="I38" s="86"/>
      <c r="J38" s="86"/>
      <c r="K38" s="86"/>
    </row>
    <row r="39" spans="1:11" x14ac:dyDescent="0.25">
      <c r="A39" s="86"/>
      <c r="B39" s="86"/>
      <c r="C39" s="86"/>
      <c r="D39" s="86"/>
      <c r="E39" s="86"/>
      <c r="F39" s="86"/>
      <c r="G39" s="86"/>
      <c r="H39" s="86"/>
      <c r="I39" s="86"/>
      <c r="J39" s="86"/>
      <c r="K39" s="86"/>
    </row>
    <row r="40" spans="1:11" x14ac:dyDescent="0.25">
      <c r="A40" s="86"/>
      <c r="B40" s="86"/>
      <c r="C40" s="86"/>
      <c r="D40" s="86"/>
      <c r="E40" s="86"/>
      <c r="F40" s="86"/>
      <c r="G40" s="86"/>
      <c r="H40" s="86"/>
      <c r="I40" s="86"/>
      <c r="J40" s="86"/>
      <c r="K40" s="86"/>
    </row>
    <row r="41" spans="1:11" x14ac:dyDescent="0.25">
      <c r="A41" s="86"/>
      <c r="B41" s="86"/>
      <c r="C41" s="86"/>
      <c r="D41" s="86"/>
      <c r="E41" s="86"/>
      <c r="F41" s="86"/>
      <c r="G41" s="86"/>
      <c r="H41" s="86"/>
      <c r="I41" s="86"/>
      <c r="J41" s="86"/>
      <c r="K41" s="86"/>
    </row>
    <row r="42" spans="1:11" x14ac:dyDescent="0.25">
      <c r="A42" s="86"/>
      <c r="B42" s="86"/>
      <c r="C42" s="86"/>
      <c r="D42" s="86"/>
      <c r="E42" s="86"/>
      <c r="F42" s="86"/>
      <c r="G42" s="86"/>
      <c r="H42" s="86"/>
      <c r="I42" s="86"/>
      <c r="J42" s="86"/>
      <c r="K42" s="86"/>
    </row>
    <row r="43" spans="1:11" x14ac:dyDescent="0.25">
      <c r="A43" s="86"/>
      <c r="B43" s="86"/>
      <c r="C43" s="86"/>
      <c r="D43" s="86"/>
      <c r="E43" s="86"/>
      <c r="F43" s="86"/>
      <c r="G43" s="86"/>
      <c r="H43" s="86"/>
      <c r="I43" s="86"/>
      <c r="J43" s="86"/>
      <c r="K43" s="86"/>
    </row>
    <row r="44" spans="1:11" x14ac:dyDescent="0.25">
      <c r="A44" s="86"/>
      <c r="B44" s="86"/>
      <c r="C44" s="86"/>
      <c r="D44" s="86"/>
      <c r="E44" s="86"/>
      <c r="F44" s="86"/>
      <c r="G44" s="86"/>
      <c r="H44" s="86"/>
      <c r="I44" s="86"/>
      <c r="J44" s="86"/>
      <c r="K44" s="86"/>
    </row>
    <row r="45" spans="1:11" x14ac:dyDescent="0.25">
      <c r="A45" s="86"/>
      <c r="B45" s="86"/>
      <c r="C45" s="86"/>
      <c r="D45" s="86"/>
      <c r="E45" s="86"/>
      <c r="F45" s="86"/>
      <c r="G45" s="86"/>
      <c r="H45" s="86"/>
      <c r="I45" s="86"/>
      <c r="J45" s="86"/>
      <c r="K45" s="86"/>
    </row>
    <row r="46" spans="1:11" x14ac:dyDescent="0.25">
      <c r="A46" s="86"/>
      <c r="B46" s="86"/>
      <c r="C46" s="86"/>
      <c r="D46" s="86"/>
      <c r="E46" s="86"/>
      <c r="F46" s="86"/>
      <c r="G46" s="86"/>
      <c r="H46" s="86"/>
      <c r="I46" s="86"/>
      <c r="J46" s="86"/>
      <c r="K46" s="86"/>
    </row>
    <row r="47" spans="1:11" x14ac:dyDescent="0.25">
      <c r="A47" s="86"/>
      <c r="B47" s="86"/>
      <c r="C47" s="86"/>
      <c r="D47" s="86"/>
      <c r="E47" s="86"/>
      <c r="F47" s="86"/>
      <c r="G47" s="86"/>
      <c r="H47" s="86"/>
      <c r="I47" s="86"/>
      <c r="J47" s="86"/>
      <c r="K47" s="86"/>
    </row>
    <row r="48" spans="1:11" x14ac:dyDescent="0.25">
      <c r="A48" s="86"/>
      <c r="B48" s="86"/>
      <c r="C48" s="86"/>
      <c r="D48" s="86"/>
      <c r="E48" s="86"/>
      <c r="F48" s="86"/>
      <c r="G48" s="86"/>
      <c r="H48" s="86"/>
      <c r="I48" s="86"/>
      <c r="J48" s="86"/>
      <c r="K48" s="86"/>
    </row>
    <row r="49" spans="1:11" x14ac:dyDescent="0.25">
      <c r="A49" s="86"/>
      <c r="B49" s="86"/>
      <c r="C49" s="86"/>
      <c r="D49" s="86"/>
      <c r="E49" s="86"/>
      <c r="F49" s="86"/>
      <c r="G49" s="86"/>
      <c r="H49" s="86"/>
      <c r="I49" s="86"/>
      <c r="J49" s="86"/>
      <c r="K49" s="86"/>
    </row>
    <row r="50" spans="1:11" x14ac:dyDescent="0.25">
      <c r="A50" s="86"/>
      <c r="B50" s="86"/>
      <c r="C50" s="86"/>
      <c r="D50" s="86"/>
      <c r="E50" s="86"/>
      <c r="F50" s="86"/>
      <c r="G50" s="86"/>
      <c r="H50" s="86"/>
      <c r="I50" s="86"/>
      <c r="J50" s="86"/>
      <c r="K50" s="86"/>
    </row>
    <row r="51" spans="1:11" x14ac:dyDescent="0.25">
      <c r="A51" s="86"/>
      <c r="B51" s="86"/>
      <c r="C51" s="86"/>
      <c r="D51" s="86"/>
      <c r="E51" s="86"/>
      <c r="F51" s="86"/>
      <c r="G51" s="86"/>
      <c r="H51" s="86"/>
      <c r="I51" s="86"/>
      <c r="J51" s="86"/>
      <c r="K51" s="86"/>
    </row>
    <row r="52" spans="1:11" x14ac:dyDescent="0.25">
      <c r="A52" s="86"/>
      <c r="B52" s="86"/>
      <c r="C52" s="86"/>
      <c r="D52" s="86"/>
      <c r="E52" s="86"/>
      <c r="F52" s="86"/>
      <c r="G52" s="86"/>
      <c r="H52" s="86"/>
      <c r="I52" s="86"/>
      <c r="J52" s="86"/>
      <c r="K52" s="86"/>
    </row>
    <row r="53" spans="1:11" x14ac:dyDescent="0.25">
      <c r="A53" s="86"/>
      <c r="B53" s="86"/>
      <c r="C53" s="86"/>
      <c r="D53" s="86"/>
      <c r="E53" s="86"/>
      <c r="F53" s="86"/>
      <c r="G53" s="86"/>
      <c r="H53" s="86"/>
      <c r="I53" s="86"/>
      <c r="J53" s="86"/>
      <c r="K53" s="86"/>
    </row>
    <row r="54" spans="1:11" x14ac:dyDescent="0.25">
      <c r="A54" s="86"/>
      <c r="B54" s="86"/>
      <c r="C54" s="86"/>
      <c r="D54" s="86"/>
      <c r="E54" s="86"/>
      <c r="F54" s="86"/>
      <c r="G54" s="86"/>
      <c r="H54" s="86"/>
      <c r="I54" s="86"/>
      <c r="J54" s="86"/>
      <c r="K54" s="86"/>
    </row>
    <row r="55" spans="1:11" x14ac:dyDescent="0.25">
      <c r="A55" s="86"/>
      <c r="B55" s="86"/>
      <c r="C55" s="86"/>
      <c r="D55" s="86"/>
      <c r="E55" s="86"/>
      <c r="F55" s="86"/>
      <c r="G55" s="86"/>
      <c r="H55" s="86"/>
      <c r="I55" s="86"/>
      <c r="J55" s="86"/>
      <c r="K55" s="86"/>
    </row>
    <row r="56" spans="1:11" x14ac:dyDescent="0.25">
      <c r="A56" s="86"/>
      <c r="B56" s="86"/>
      <c r="C56" s="86"/>
      <c r="D56" s="86"/>
      <c r="E56" s="86"/>
      <c r="F56" s="86"/>
      <c r="G56" s="86"/>
      <c r="H56" s="86"/>
      <c r="I56" s="86"/>
      <c r="J56" s="86"/>
      <c r="K56" s="86"/>
    </row>
    <row r="57" spans="1:11" x14ac:dyDescent="0.25">
      <c r="A57" s="86"/>
      <c r="B57" s="86"/>
      <c r="C57" s="86"/>
      <c r="D57" s="86"/>
      <c r="E57" s="86"/>
      <c r="F57" s="86"/>
      <c r="G57" s="86"/>
      <c r="H57" s="86"/>
      <c r="I57" s="86"/>
      <c r="J57" s="86"/>
      <c r="K57" s="86"/>
    </row>
    <row r="58" spans="1:11" x14ac:dyDescent="0.25">
      <c r="A58" s="86"/>
      <c r="B58" s="86"/>
      <c r="C58" s="86"/>
      <c r="D58" s="86"/>
      <c r="E58" s="86"/>
      <c r="F58" s="86"/>
      <c r="G58" s="86"/>
      <c r="H58" s="86"/>
      <c r="I58" s="86"/>
      <c r="J58" s="86"/>
      <c r="K58" s="86"/>
    </row>
    <row r="59" spans="1:11" x14ac:dyDescent="0.25">
      <c r="A59" s="86"/>
      <c r="B59" s="86"/>
      <c r="C59" s="86"/>
      <c r="D59" s="86"/>
      <c r="E59" s="86"/>
      <c r="F59" s="86"/>
      <c r="G59" s="86"/>
      <c r="H59" s="86"/>
      <c r="I59" s="86"/>
      <c r="J59" s="86"/>
      <c r="K59" s="86"/>
    </row>
    <row r="60" spans="1:11" x14ac:dyDescent="0.25">
      <c r="A60" s="86"/>
      <c r="B60" s="86"/>
      <c r="C60" s="86"/>
      <c r="D60" s="86"/>
      <c r="E60" s="86"/>
      <c r="F60" s="86"/>
      <c r="G60" s="86"/>
      <c r="H60" s="86"/>
      <c r="I60" s="86"/>
      <c r="J60" s="86"/>
      <c r="K60" s="86"/>
    </row>
    <row r="61" spans="1:11" x14ac:dyDescent="0.25">
      <c r="A61" s="86"/>
      <c r="B61" s="86"/>
      <c r="C61" s="86"/>
      <c r="D61" s="86"/>
      <c r="E61" s="86"/>
      <c r="F61" s="86"/>
      <c r="G61" s="86"/>
      <c r="H61" s="86"/>
      <c r="I61" s="86"/>
      <c r="J61" s="86"/>
      <c r="K61" s="86"/>
    </row>
    <row r="62" spans="1:11" x14ac:dyDescent="0.25">
      <c r="A62" s="86"/>
      <c r="B62" s="86"/>
      <c r="C62" s="86"/>
      <c r="D62" s="86"/>
      <c r="E62" s="86"/>
      <c r="F62" s="86"/>
      <c r="G62" s="86"/>
      <c r="H62" s="86"/>
      <c r="I62" s="86"/>
      <c r="J62" s="86"/>
      <c r="K62" s="86"/>
    </row>
    <row r="63" spans="1:11" x14ac:dyDescent="0.25">
      <c r="A63" s="86"/>
      <c r="B63" s="86"/>
      <c r="C63" s="86"/>
      <c r="D63" s="86"/>
      <c r="E63" s="86"/>
      <c r="F63" s="86"/>
      <c r="G63" s="86"/>
      <c r="H63" s="86"/>
      <c r="I63" s="86"/>
      <c r="J63" s="86"/>
      <c r="K63" s="86"/>
    </row>
    <row r="64" spans="1:11" x14ac:dyDescent="0.25">
      <c r="A64" s="86"/>
      <c r="B64" s="86"/>
      <c r="C64" s="86"/>
      <c r="D64" s="86"/>
      <c r="E64" s="86"/>
      <c r="F64" s="86"/>
      <c r="G64" s="86"/>
      <c r="H64" s="86"/>
      <c r="I64" s="86"/>
      <c r="J64" s="86"/>
      <c r="K64" s="86"/>
    </row>
    <row r="65" spans="1:11" x14ac:dyDescent="0.25">
      <c r="A65" s="86"/>
      <c r="B65" s="86"/>
      <c r="C65" s="86"/>
      <c r="D65" s="86"/>
      <c r="E65" s="86"/>
      <c r="F65" s="86"/>
      <c r="G65" s="86"/>
      <c r="H65" s="86"/>
      <c r="I65" s="86"/>
      <c r="J65" s="86"/>
      <c r="K65" s="86"/>
    </row>
    <row r="66" spans="1:11" x14ac:dyDescent="0.25">
      <c r="A66" s="86"/>
      <c r="B66" s="86"/>
      <c r="C66" s="86"/>
      <c r="D66" s="86"/>
      <c r="E66" s="86"/>
      <c r="F66" s="86"/>
      <c r="G66" s="86"/>
      <c r="H66" s="86"/>
      <c r="I66" s="86"/>
      <c r="J66" s="86"/>
      <c r="K66" s="86"/>
    </row>
    <row r="67" spans="1:11" x14ac:dyDescent="0.25">
      <c r="A67" s="86"/>
      <c r="B67" s="86"/>
      <c r="C67" s="86"/>
      <c r="D67" s="86"/>
      <c r="E67" s="86"/>
      <c r="F67" s="86"/>
      <c r="G67" s="86"/>
      <c r="H67" s="86"/>
      <c r="I67" s="86"/>
      <c r="J67" s="86"/>
      <c r="K67" s="86"/>
    </row>
    <row r="68" spans="1:11" x14ac:dyDescent="0.25">
      <c r="A68" s="86"/>
      <c r="B68" s="86"/>
      <c r="C68" s="86"/>
      <c r="D68" s="86"/>
      <c r="E68" s="86"/>
      <c r="F68" s="86"/>
      <c r="G68" s="86"/>
      <c r="H68" s="86"/>
      <c r="I68" s="86"/>
      <c r="J68" s="86"/>
      <c r="K68" s="86"/>
    </row>
    <row r="69" spans="1:11" x14ac:dyDescent="0.25">
      <c r="A69" s="86"/>
      <c r="B69" s="86"/>
      <c r="C69" s="86"/>
      <c r="D69" s="86"/>
      <c r="E69" s="86"/>
      <c r="F69" s="86"/>
      <c r="G69" s="86"/>
      <c r="H69" s="86"/>
      <c r="I69" s="86"/>
      <c r="J69" s="86"/>
      <c r="K69" s="86"/>
    </row>
    <row r="70" spans="1:11" x14ac:dyDescent="0.25">
      <c r="A70" s="86"/>
      <c r="B70" s="86"/>
      <c r="C70" s="86"/>
      <c r="D70" s="86"/>
      <c r="E70" s="86"/>
      <c r="F70" s="86"/>
      <c r="G70" s="86"/>
      <c r="H70" s="86"/>
      <c r="I70" s="86"/>
      <c r="J70" s="86"/>
      <c r="K70" s="86"/>
    </row>
    <row r="71" spans="1:11" x14ac:dyDescent="0.25">
      <c r="A71" s="86"/>
      <c r="B71" s="86"/>
      <c r="C71" s="86"/>
      <c r="D71" s="86"/>
      <c r="E71" s="86"/>
      <c r="F71" s="86"/>
      <c r="G71" s="86"/>
      <c r="H71" s="86"/>
      <c r="I71" s="86"/>
      <c r="J71" s="86"/>
      <c r="K71" s="86"/>
    </row>
    <row r="72" spans="1:11" x14ac:dyDescent="0.25">
      <c r="A72" s="86"/>
      <c r="B72" s="86"/>
      <c r="C72" s="86"/>
      <c r="D72" s="86"/>
      <c r="E72" s="86"/>
      <c r="F72" s="86"/>
      <c r="G72" s="86"/>
      <c r="H72" s="86"/>
      <c r="I72" s="86"/>
      <c r="J72" s="86"/>
      <c r="K72" s="86"/>
    </row>
    <row r="73" spans="1:11" x14ac:dyDescent="0.25">
      <c r="A73" s="86"/>
      <c r="B73" s="86"/>
      <c r="C73" s="86"/>
      <c r="D73" s="86"/>
      <c r="E73" s="86"/>
      <c r="F73" s="86"/>
      <c r="G73" s="86"/>
      <c r="H73" s="86"/>
      <c r="I73" s="86"/>
      <c r="J73" s="86"/>
      <c r="K73" s="86"/>
    </row>
    <row r="74" spans="1:11" x14ac:dyDescent="0.25">
      <c r="A74" s="86"/>
      <c r="B74" s="86"/>
      <c r="C74" s="86"/>
      <c r="D74" s="86"/>
      <c r="E74" s="86"/>
      <c r="F74" s="86"/>
      <c r="G74" s="86"/>
      <c r="H74" s="86"/>
      <c r="I74" s="86"/>
      <c r="J74" s="86"/>
      <c r="K74" s="86"/>
    </row>
    <row r="75" spans="1:11" x14ac:dyDescent="0.25">
      <c r="A75" s="86"/>
      <c r="B75" s="86"/>
      <c r="C75" s="86"/>
      <c r="D75" s="86"/>
      <c r="E75" s="86"/>
      <c r="F75" s="86"/>
      <c r="G75" s="86"/>
      <c r="H75" s="86"/>
      <c r="I75" s="86"/>
      <c r="J75" s="86"/>
      <c r="K75" s="86"/>
    </row>
    <row r="76" spans="1:11" x14ac:dyDescent="0.25">
      <c r="A76" s="86"/>
      <c r="B76" s="86"/>
      <c r="C76" s="86"/>
      <c r="D76" s="86"/>
      <c r="E76" s="86"/>
      <c r="F76" s="86"/>
      <c r="G76" s="86"/>
      <c r="H76" s="86"/>
      <c r="I76" s="86"/>
      <c r="J76" s="86"/>
      <c r="K76" s="86"/>
    </row>
    <row r="77" spans="1:11" x14ac:dyDescent="0.25">
      <c r="A77" s="86"/>
      <c r="B77" s="86"/>
      <c r="C77" s="86"/>
      <c r="D77" s="86"/>
      <c r="E77" s="86"/>
      <c r="F77" s="86"/>
      <c r="G77" s="86"/>
      <c r="H77" s="86"/>
      <c r="I77" s="86"/>
      <c r="J77" s="86"/>
      <c r="K77" s="86"/>
    </row>
    <row r="78" spans="1:11" x14ac:dyDescent="0.25">
      <c r="A78" s="86"/>
      <c r="B78" s="86"/>
      <c r="C78" s="86"/>
      <c r="D78" s="86"/>
      <c r="E78" s="86"/>
      <c r="F78" s="86"/>
      <c r="G78" s="86"/>
      <c r="H78" s="86"/>
      <c r="I78" s="86"/>
      <c r="J78" s="86"/>
      <c r="K78" s="86"/>
    </row>
    <row r="79" spans="1:11" x14ac:dyDescent="0.25">
      <c r="A79" s="86"/>
      <c r="B79" s="86"/>
      <c r="C79" s="86"/>
      <c r="D79" s="86"/>
      <c r="E79" s="86"/>
      <c r="F79" s="86"/>
      <c r="G79" s="86"/>
      <c r="H79" s="86"/>
      <c r="I79" s="86"/>
      <c r="J79" s="86"/>
      <c r="K79" s="86"/>
    </row>
    <row r="80" spans="1:11" x14ac:dyDescent="0.25">
      <c r="A80" s="86"/>
      <c r="B80" s="86"/>
      <c r="C80" s="86"/>
      <c r="D80" s="86"/>
      <c r="E80" s="86"/>
      <c r="F80" s="86"/>
      <c r="G80" s="86"/>
      <c r="H80" s="86"/>
      <c r="I80" s="86"/>
      <c r="J80" s="86"/>
      <c r="K80" s="86"/>
    </row>
    <row r="81" spans="1:11" x14ac:dyDescent="0.25">
      <c r="A81" s="86"/>
      <c r="B81" s="86"/>
      <c r="C81" s="86"/>
      <c r="D81" s="86"/>
      <c r="E81" s="86"/>
      <c r="F81" s="86"/>
      <c r="G81" s="86"/>
      <c r="H81" s="86"/>
      <c r="I81" s="86"/>
      <c r="J81" s="86"/>
      <c r="K81" s="86"/>
    </row>
    <row r="82" spans="1:11" x14ac:dyDescent="0.25">
      <c r="A82" s="86"/>
      <c r="B82" s="86"/>
      <c r="C82" s="86"/>
      <c r="D82" s="86"/>
      <c r="E82" s="86"/>
      <c r="F82" s="86"/>
      <c r="G82" s="86"/>
      <c r="H82" s="86"/>
      <c r="I82" s="86"/>
      <c r="J82" s="86"/>
      <c r="K82" s="86"/>
    </row>
    <row r="83" spans="1:11" x14ac:dyDescent="0.25">
      <c r="A83" s="86"/>
      <c r="B83" s="86"/>
      <c r="C83" s="86"/>
      <c r="D83" s="86"/>
      <c r="E83" s="86"/>
      <c r="F83" s="86"/>
      <c r="G83" s="86"/>
      <c r="H83" s="86"/>
      <c r="I83" s="86"/>
      <c r="J83" s="86"/>
      <c r="K83" s="86"/>
    </row>
    <row r="84" spans="1:11" x14ac:dyDescent="0.25">
      <c r="A84" s="86"/>
      <c r="B84" s="86"/>
      <c r="C84" s="86"/>
      <c r="D84" s="86"/>
      <c r="E84" s="86"/>
      <c r="F84" s="86"/>
      <c r="G84" s="86"/>
      <c r="H84" s="86"/>
      <c r="I84" s="86"/>
      <c r="J84" s="86"/>
      <c r="K84" s="86"/>
    </row>
    <row r="85" spans="1:11" x14ac:dyDescent="0.25">
      <c r="A85" s="86"/>
      <c r="B85" s="86"/>
      <c r="C85" s="86"/>
      <c r="D85" s="86"/>
      <c r="E85" s="86"/>
      <c r="F85" s="86"/>
      <c r="G85" s="86"/>
      <c r="H85" s="86"/>
      <c r="I85" s="86"/>
      <c r="J85" s="86"/>
      <c r="K85" s="86"/>
    </row>
    <row r="86" spans="1:11" x14ac:dyDescent="0.25">
      <c r="A86" s="86"/>
      <c r="B86" s="86"/>
      <c r="C86" s="86"/>
      <c r="D86" s="86"/>
      <c r="E86" s="86"/>
      <c r="F86" s="86"/>
      <c r="G86" s="86"/>
      <c r="H86" s="86"/>
      <c r="I86" s="86"/>
      <c r="J86" s="86"/>
      <c r="K86" s="86"/>
    </row>
    <row r="87" spans="1:11" x14ac:dyDescent="0.25">
      <c r="A87" s="86"/>
      <c r="B87" s="86"/>
      <c r="C87" s="86"/>
      <c r="D87" s="86"/>
      <c r="E87" s="86"/>
      <c r="F87" s="86"/>
      <c r="G87" s="86"/>
      <c r="H87" s="86"/>
      <c r="I87" s="86"/>
      <c r="J87" s="86"/>
      <c r="K87" s="86"/>
    </row>
    <row r="88" spans="1:11" x14ac:dyDescent="0.25">
      <c r="A88" s="86"/>
      <c r="B88" s="86"/>
      <c r="C88" s="86"/>
      <c r="D88" s="86"/>
      <c r="E88" s="86"/>
      <c r="F88" s="86"/>
      <c r="G88" s="86"/>
      <c r="H88" s="86"/>
      <c r="I88" s="86"/>
      <c r="J88" s="86"/>
      <c r="K88" s="86"/>
    </row>
    <row r="89" spans="1:11" x14ac:dyDescent="0.25">
      <c r="A89" s="86"/>
      <c r="B89" s="86"/>
      <c r="C89" s="86"/>
      <c r="D89" s="86"/>
      <c r="E89" s="86"/>
      <c r="F89" s="86"/>
      <c r="G89" s="86"/>
      <c r="H89" s="86"/>
      <c r="I89" s="86"/>
      <c r="J89" s="86"/>
      <c r="K89" s="86"/>
    </row>
    <row r="90" spans="1:11" x14ac:dyDescent="0.25">
      <c r="A90" s="86"/>
      <c r="B90" s="86"/>
      <c r="C90" s="86"/>
      <c r="D90" s="86"/>
      <c r="E90" s="86"/>
      <c r="F90" s="86"/>
      <c r="G90" s="86"/>
      <c r="H90" s="86"/>
      <c r="I90" s="86"/>
      <c r="J90" s="86"/>
      <c r="K90" s="86"/>
    </row>
    <row r="91" spans="1:11" x14ac:dyDescent="0.25">
      <c r="A91" s="86"/>
      <c r="B91" s="86"/>
      <c r="C91" s="86"/>
      <c r="D91" s="86"/>
      <c r="E91" s="86"/>
      <c r="F91" s="86"/>
      <c r="G91" s="86"/>
      <c r="H91" s="86"/>
      <c r="I91" s="86"/>
      <c r="J91" s="86"/>
      <c r="K91" s="86"/>
    </row>
    <row r="92" spans="1:11" x14ac:dyDescent="0.25">
      <c r="A92" s="86"/>
      <c r="B92" s="86"/>
      <c r="C92" s="86"/>
      <c r="D92" s="86"/>
      <c r="E92" s="86"/>
      <c r="F92" s="86"/>
      <c r="G92" s="86"/>
      <c r="H92" s="86"/>
      <c r="I92" s="86"/>
      <c r="J92" s="86"/>
      <c r="K92" s="86"/>
    </row>
    <row r="93" spans="1:11" x14ac:dyDescent="0.25">
      <c r="A93" s="86"/>
      <c r="B93" s="86"/>
      <c r="C93" s="86"/>
      <c r="D93" s="86"/>
      <c r="E93" s="86"/>
      <c r="F93" s="86"/>
      <c r="G93" s="86"/>
      <c r="H93" s="86"/>
      <c r="I93" s="86"/>
      <c r="J93" s="86"/>
      <c r="K93" s="86"/>
    </row>
    <row r="94" spans="1:11" x14ac:dyDescent="0.25">
      <c r="A94" s="86"/>
      <c r="B94" s="86"/>
      <c r="C94" s="86"/>
      <c r="D94" s="86"/>
      <c r="E94" s="86"/>
      <c r="F94" s="86"/>
      <c r="G94" s="86"/>
      <c r="H94" s="86"/>
      <c r="I94" s="86"/>
      <c r="J94" s="86"/>
      <c r="K94" s="86"/>
    </row>
    <row r="95" spans="1:11" x14ac:dyDescent="0.25">
      <c r="A95" s="86"/>
      <c r="B95" s="86"/>
      <c r="C95" s="86"/>
      <c r="D95" s="86"/>
      <c r="E95" s="86"/>
      <c r="F95" s="86"/>
      <c r="G95" s="86"/>
      <c r="H95" s="86"/>
      <c r="I95" s="86"/>
      <c r="J95" s="86"/>
      <c r="K95" s="86"/>
    </row>
    <row r="96" spans="1:11" x14ac:dyDescent="0.25">
      <c r="A96" s="86"/>
      <c r="B96" s="86"/>
      <c r="C96" s="86"/>
      <c r="D96" s="86"/>
      <c r="E96" s="86"/>
      <c r="F96" s="86"/>
      <c r="G96" s="86"/>
      <c r="H96" s="86"/>
      <c r="I96" s="86"/>
      <c r="J96" s="86"/>
      <c r="K96" s="86"/>
    </row>
    <row r="97" spans="1:11" x14ac:dyDescent="0.25">
      <c r="A97" s="86"/>
      <c r="B97" s="86"/>
      <c r="C97" s="86"/>
      <c r="D97" s="86"/>
      <c r="E97" s="86"/>
      <c r="F97" s="86"/>
      <c r="G97" s="86"/>
      <c r="H97" s="86"/>
      <c r="I97" s="86"/>
      <c r="J97" s="86"/>
      <c r="K97" s="86"/>
    </row>
    <row r="98" spans="1:11" x14ac:dyDescent="0.25">
      <c r="A98" s="86"/>
      <c r="B98" s="86"/>
      <c r="C98" s="86"/>
      <c r="D98" s="86"/>
      <c r="E98" s="86"/>
      <c r="F98" s="86"/>
      <c r="G98" s="86"/>
      <c r="H98" s="86"/>
      <c r="I98" s="86"/>
      <c r="J98" s="86"/>
      <c r="K98" s="86"/>
    </row>
    <row r="99" spans="1:11" x14ac:dyDescent="0.25">
      <c r="A99" s="86"/>
      <c r="B99" s="86"/>
      <c r="C99" s="86"/>
      <c r="D99" s="86"/>
      <c r="E99" s="86"/>
      <c r="F99" s="86"/>
      <c r="G99" s="86"/>
      <c r="H99" s="86"/>
      <c r="I99" s="86"/>
      <c r="J99" s="86"/>
      <c r="K99" s="86"/>
    </row>
    <row r="100" spans="1:11" x14ac:dyDescent="0.25">
      <c r="A100" s="86"/>
      <c r="B100" s="86"/>
      <c r="C100" s="86"/>
      <c r="D100" s="86"/>
      <c r="E100" s="86"/>
      <c r="F100" s="86"/>
      <c r="G100" s="86"/>
      <c r="H100" s="86"/>
      <c r="I100" s="86"/>
      <c r="J100" s="86"/>
      <c r="K100" s="86"/>
    </row>
    <row r="101" spans="1:11" x14ac:dyDescent="0.25">
      <c r="A101" s="86"/>
      <c r="B101" s="86"/>
      <c r="C101" s="86"/>
      <c r="D101" s="86"/>
      <c r="E101" s="86"/>
      <c r="F101" s="86"/>
      <c r="G101" s="86"/>
      <c r="H101" s="86"/>
      <c r="I101" s="86"/>
      <c r="J101" s="86"/>
      <c r="K101" s="86"/>
    </row>
    <row r="102" spans="1:11" x14ac:dyDescent="0.25">
      <c r="A102" s="86"/>
      <c r="B102" s="86"/>
      <c r="C102" s="86"/>
      <c r="D102" s="86"/>
      <c r="E102" s="86"/>
      <c r="F102" s="86"/>
      <c r="G102" s="86"/>
      <c r="H102" s="86"/>
      <c r="I102" s="86"/>
      <c r="J102" s="86"/>
      <c r="K102" s="86"/>
    </row>
    <row r="103" spans="1:11" x14ac:dyDescent="0.25">
      <c r="A103" s="86"/>
      <c r="B103" s="86"/>
      <c r="C103" s="86"/>
      <c r="D103" s="86"/>
      <c r="E103" s="86"/>
      <c r="F103" s="86"/>
      <c r="G103" s="86"/>
      <c r="H103" s="86"/>
      <c r="I103" s="86"/>
      <c r="J103" s="86"/>
      <c r="K103" s="86"/>
    </row>
    <row r="104" spans="1:11" x14ac:dyDescent="0.25">
      <c r="A104" s="86"/>
      <c r="B104" s="86"/>
      <c r="C104" s="86"/>
      <c r="D104" s="86"/>
      <c r="E104" s="86"/>
      <c r="F104" s="86"/>
      <c r="G104" s="86"/>
      <c r="H104" s="86"/>
      <c r="I104" s="86"/>
      <c r="J104" s="86"/>
      <c r="K104" s="86"/>
    </row>
    <row r="105" spans="1:11" x14ac:dyDescent="0.25">
      <c r="A105" s="86"/>
      <c r="B105" s="86"/>
      <c r="C105" s="86"/>
      <c r="D105" s="86"/>
      <c r="E105" s="86"/>
      <c r="F105" s="86"/>
      <c r="G105" s="86"/>
      <c r="H105" s="86"/>
      <c r="I105" s="86"/>
      <c r="J105" s="86"/>
      <c r="K105" s="86"/>
    </row>
    <row r="106" spans="1:11" x14ac:dyDescent="0.25">
      <c r="A106" s="86"/>
      <c r="B106" s="86"/>
      <c r="C106" s="86"/>
      <c r="D106" s="86"/>
      <c r="E106" s="86"/>
      <c r="F106" s="86"/>
      <c r="G106" s="86"/>
      <c r="H106" s="86"/>
      <c r="I106" s="86"/>
      <c r="J106" s="86"/>
      <c r="K106" s="86"/>
    </row>
    <row r="107" spans="1:11" x14ac:dyDescent="0.25">
      <c r="A107" s="86"/>
      <c r="B107" s="86"/>
      <c r="C107" s="86"/>
      <c r="D107" s="86"/>
      <c r="E107" s="86"/>
      <c r="F107" s="86"/>
      <c r="G107" s="86"/>
      <c r="H107" s="86"/>
      <c r="I107" s="86"/>
      <c r="J107" s="86"/>
      <c r="K107" s="86"/>
    </row>
    <row r="108" spans="1:11" x14ac:dyDescent="0.25">
      <c r="A108" s="86"/>
      <c r="B108" s="86"/>
      <c r="C108" s="86"/>
      <c r="D108" s="86"/>
      <c r="E108" s="86"/>
      <c r="F108" s="86"/>
      <c r="G108" s="86"/>
      <c r="H108" s="86"/>
      <c r="I108" s="86"/>
      <c r="J108" s="86"/>
      <c r="K108" s="86"/>
    </row>
    <row r="109" spans="1:11" x14ac:dyDescent="0.25">
      <c r="A109" s="86"/>
      <c r="B109" s="86"/>
      <c r="C109" s="86"/>
      <c r="D109" s="86"/>
      <c r="E109" s="86"/>
      <c r="F109" s="86"/>
      <c r="G109" s="86"/>
      <c r="H109" s="86"/>
      <c r="I109" s="86"/>
      <c r="J109" s="86"/>
      <c r="K109" s="86"/>
    </row>
    <row r="110" spans="1:11" x14ac:dyDescent="0.25">
      <c r="A110" s="86"/>
      <c r="B110" s="86"/>
      <c r="C110" s="86"/>
      <c r="D110" s="86"/>
      <c r="E110" s="86"/>
      <c r="F110" s="86"/>
      <c r="G110" s="86"/>
      <c r="H110" s="86"/>
      <c r="I110" s="86"/>
      <c r="J110" s="86"/>
      <c r="K110" s="86"/>
    </row>
    <row r="111" spans="1:11" x14ac:dyDescent="0.25">
      <c r="A111" s="86"/>
      <c r="B111" s="86"/>
      <c r="C111" s="86"/>
      <c r="D111" s="86"/>
      <c r="E111" s="86"/>
      <c r="F111" s="86"/>
      <c r="G111" s="86"/>
      <c r="H111" s="86"/>
      <c r="I111" s="86"/>
      <c r="J111" s="86"/>
      <c r="K111" s="86"/>
    </row>
    <row r="112" spans="1:11" x14ac:dyDescent="0.25">
      <c r="A112" s="86"/>
      <c r="B112" s="86"/>
      <c r="C112" s="86"/>
      <c r="D112" s="86"/>
      <c r="E112" s="86"/>
      <c r="F112" s="86"/>
      <c r="G112" s="86"/>
      <c r="H112" s="86"/>
      <c r="I112" s="86"/>
      <c r="J112" s="86"/>
      <c r="K112" s="86"/>
    </row>
    <row r="113" spans="1:11" x14ac:dyDescent="0.25">
      <c r="A113" s="86"/>
      <c r="B113" s="86"/>
      <c r="C113" s="86"/>
      <c r="D113" s="86"/>
      <c r="E113" s="86"/>
      <c r="F113" s="86"/>
      <c r="G113" s="86"/>
      <c r="H113" s="86"/>
      <c r="I113" s="86"/>
      <c r="J113" s="86"/>
      <c r="K113" s="86"/>
    </row>
    <row r="114" spans="1:11" x14ac:dyDescent="0.25">
      <c r="A114" s="86"/>
      <c r="B114" s="86"/>
      <c r="C114" s="86"/>
      <c r="D114" s="86"/>
      <c r="E114" s="86"/>
      <c r="F114" s="86"/>
      <c r="G114" s="86"/>
      <c r="H114" s="86"/>
      <c r="I114" s="86"/>
      <c r="J114" s="86"/>
      <c r="K114" s="86"/>
    </row>
    <row r="115" spans="1:11" x14ac:dyDescent="0.25">
      <c r="A115" s="86"/>
      <c r="B115" s="86"/>
      <c r="C115" s="86"/>
      <c r="D115" s="86"/>
      <c r="E115" s="86"/>
      <c r="F115" s="86"/>
      <c r="G115" s="86"/>
      <c r="H115" s="86"/>
      <c r="I115" s="86"/>
      <c r="J115" s="86"/>
      <c r="K115" s="86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Instrucciones</vt:lpstr>
      <vt:lpstr>Imprimir</vt:lpstr>
      <vt:lpstr>Hoja3</vt:lpstr>
      <vt:lpstr>Imprimir!Área_de_impresión</vt:lpstr>
      <vt:lpstr>Instrucciones!Área_de_impresión</vt:lpstr>
    </vt:vector>
  </TitlesOfParts>
  <Company>RevolucionUnattended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COMPAQ</dc:creator>
  <cp:lastModifiedBy>Goro</cp:lastModifiedBy>
  <cp:lastPrinted>2014-02-26T13:31:47Z</cp:lastPrinted>
  <dcterms:created xsi:type="dcterms:W3CDTF">2013-04-11T17:36:36Z</dcterms:created>
  <dcterms:modified xsi:type="dcterms:W3CDTF">2015-07-10T01:33:13Z</dcterms:modified>
</cp:coreProperties>
</file>